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amu\Desktop\"/>
    </mc:Choice>
  </mc:AlternateContent>
  <bookViews>
    <workbookView xWindow="10305" yWindow="-15" windowWidth="10230" windowHeight="8145" firstSheet="3" activeTab="5"/>
  </bookViews>
  <sheets>
    <sheet name="1部" sheetId="1" r:id="rId1"/>
    <sheet name="2部A" sheetId="2" r:id="rId2"/>
    <sheet name="2部B" sheetId="3" r:id="rId3"/>
    <sheet name="3部北" sheetId="4" r:id="rId4"/>
    <sheet name="3部中央" sheetId="5" r:id="rId5"/>
    <sheet name="3部南" sheetId="6" r:id="rId6"/>
    <sheet name="U13" sheetId="7" r:id="rId7"/>
  </sheets>
  <definedNames>
    <definedName name="_xlnm.Print_Area" localSheetId="0">'1部'!$A$1:$BE$20</definedName>
    <definedName name="_xlnm.Print_Area" localSheetId="1">'2部A'!$A$1:$BE$20</definedName>
    <definedName name="_xlnm.Print_Area" localSheetId="2">'2部B'!$A$1:$BE$20</definedName>
    <definedName name="_xlnm.Print_Area" localSheetId="4">'3部中央'!$A$1:$BI$22</definedName>
    <definedName name="_xlnm.Print_Area" localSheetId="5">'3部南'!$A$1:$BE$20</definedName>
    <definedName name="_xlnm.Print_Area" localSheetId="3">'3部北'!$A$1:$BE$20</definedName>
    <definedName name="_xlnm.Print_Area" localSheetId="6">'U13'!$A$1:$BA$18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9" i="7" l="1"/>
  <c r="AX19" i="7"/>
  <c r="BB19" i="7" s="1"/>
  <c r="AT19" i="7"/>
  <c r="AR19" i="7"/>
  <c r="AP19" i="7"/>
  <c r="AV19" i="7" s="1"/>
  <c r="AZ17" i="7"/>
  <c r="AX17" i="7"/>
  <c r="BB17" i="7" s="1"/>
  <c r="AV17" i="7"/>
  <c r="AT17" i="7"/>
  <c r="AR17" i="7"/>
  <c r="AP17" i="7"/>
  <c r="BB15" i="7"/>
  <c r="AZ15" i="7"/>
  <c r="AX15" i="7"/>
  <c r="AV15" i="7"/>
  <c r="AT15" i="7"/>
  <c r="AR15" i="7"/>
  <c r="AP15" i="7"/>
  <c r="AZ13" i="7"/>
  <c r="AX13" i="7"/>
  <c r="AT13" i="7"/>
  <c r="AR13" i="7"/>
  <c r="AP13" i="7"/>
  <c r="AV13" i="7" s="1"/>
  <c r="AZ11" i="7"/>
  <c r="AX11" i="7"/>
  <c r="AT11" i="7"/>
  <c r="AR11" i="7"/>
  <c r="AP11" i="7"/>
  <c r="AV11" i="7" s="1"/>
  <c r="AZ9" i="7"/>
  <c r="AX9" i="7"/>
  <c r="BB9" i="7" s="1"/>
  <c r="AT9" i="7"/>
  <c r="AR9" i="7"/>
  <c r="AP9" i="7"/>
  <c r="AZ7" i="7"/>
  <c r="AX7" i="7"/>
  <c r="BB7" i="7" s="1"/>
  <c r="AT7" i="7"/>
  <c r="AR7" i="7"/>
  <c r="AP7" i="7"/>
  <c r="AV7" i="7" s="1"/>
  <c r="AZ5" i="7"/>
  <c r="AX5" i="7"/>
  <c r="BB5" i="7" s="1"/>
  <c r="AT5" i="7"/>
  <c r="AR5" i="7"/>
  <c r="AP5" i="7"/>
  <c r="AP21" i="7" s="1"/>
  <c r="AZ3" i="7"/>
  <c r="AX3" i="7"/>
  <c r="AV3" i="7"/>
  <c r="AT3" i="7"/>
  <c r="AR3" i="7"/>
  <c r="AP3" i="7"/>
  <c r="AL2" i="7"/>
  <c r="AH2" i="7"/>
  <c r="AD2" i="7"/>
  <c r="Z2" i="7"/>
  <c r="V2" i="7"/>
  <c r="R2" i="7"/>
  <c r="N2" i="7"/>
  <c r="J2" i="7"/>
  <c r="F2" i="7"/>
  <c r="AX21" i="7" l="1"/>
  <c r="BG14" i="7"/>
  <c r="BB13" i="7"/>
  <c r="BG16" i="7"/>
  <c r="AR21" i="7"/>
  <c r="AZ21" i="7"/>
  <c r="AT21" i="7"/>
  <c r="BB3" i="7"/>
  <c r="BB21" i="7" s="1"/>
  <c r="AV5" i="7"/>
  <c r="AV9" i="7"/>
  <c r="BG10" i="7" s="1"/>
  <c r="BB11" i="7"/>
  <c r="BG12" i="7" s="1"/>
  <c r="BG8" i="7"/>
  <c r="BG20" i="7"/>
  <c r="BG6" i="7"/>
  <c r="BG18" i="7"/>
  <c r="BG4" i="7" l="1"/>
  <c r="BD11" i="7" s="1"/>
  <c r="AV21" i="7"/>
  <c r="BD17" i="7"/>
  <c r="BD15" i="7"/>
  <c r="BD5" i="7"/>
  <c r="BD9" i="7"/>
  <c r="BD3" i="7"/>
  <c r="BD7" i="7"/>
  <c r="BD19" i="7"/>
  <c r="BD13" i="7"/>
  <c r="BD21" i="7" l="1"/>
  <c r="AL2" i="5" l="1"/>
  <c r="BD19" i="5"/>
  <c r="BB19" i="5"/>
  <c r="AX19" i="5"/>
  <c r="AV19" i="5"/>
  <c r="AT19" i="5"/>
  <c r="AZ19" i="5" s="1"/>
  <c r="F2" i="1"/>
  <c r="J2" i="1"/>
  <c r="N2" i="1"/>
  <c r="R2" i="1"/>
  <c r="V2" i="1"/>
  <c r="Z2" i="1"/>
  <c r="AD2" i="1"/>
  <c r="AH2" i="1"/>
  <c r="F2" i="2"/>
  <c r="J2" i="2"/>
  <c r="N2" i="2"/>
  <c r="R2" i="2"/>
  <c r="V2" i="2"/>
  <c r="Z2" i="2"/>
  <c r="AD2" i="2"/>
  <c r="AH2" i="2"/>
  <c r="AZ19" i="6"/>
  <c r="AX19" i="6"/>
  <c r="AT19" i="6"/>
  <c r="AR19" i="6"/>
  <c r="AP19" i="6"/>
  <c r="AZ17" i="6"/>
  <c r="AX17" i="6"/>
  <c r="AT17" i="6"/>
  <c r="AR17" i="6"/>
  <c r="AP17" i="6"/>
  <c r="AZ15" i="6"/>
  <c r="AX15" i="6"/>
  <c r="AT15" i="6"/>
  <c r="AR15" i="6"/>
  <c r="AP15" i="6"/>
  <c r="AZ13" i="6"/>
  <c r="AX13" i="6"/>
  <c r="AT13" i="6"/>
  <c r="AR13" i="6"/>
  <c r="AP13" i="6"/>
  <c r="AZ11" i="6"/>
  <c r="AX11" i="6"/>
  <c r="AT11" i="6"/>
  <c r="AR11" i="6"/>
  <c r="AP11" i="6"/>
  <c r="AZ9" i="6"/>
  <c r="AX9" i="6"/>
  <c r="AT9" i="6"/>
  <c r="AR9" i="6"/>
  <c r="AP9" i="6"/>
  <c r="AZ7" i="6"/>
  <c r="AX7" i="6"/>
  <c r="AT7" i="6"/>
  <c r="AR7" i="6"/>
  <c r="AP7" i="6"/>
  <c r="AZ5" i="6"/>
  <c r="AX5" i="6"/>
  <c r="AT5" i="6"/>
  <c r="AR5" i="6"/>
  <c r="AP5" i="6"/>
  <c r="AZ3" i="6"/>
  <c r="AX3" i="6"/>
  <c r="AT3" i="6"/>
  <c r="AR3" i="6"/>
  <c r="AP3" i="6"/>
  <c r="AL2" i="6"/>
  <c r="AH2" i="6"/>
  <c r="AD2" i="6"/>
  <c r="Z2" i="6"/>
  <c r="V2" i="6"/>
  <c r="R2" i="6"/>
  <c r="N2" i="6"/>
  <c r="J2" i="6"/>
  <c r="F2" i="6"/>
  <c r="BD21" i="5"/>
  <c r="BB21" i="5"/>
  <c r="AX21" i="5"/>
  <c r="AV21" i="5"/>
  <c r="AT21" i="5"/>
  <c r="BD17" i="5"/>
  <c r="BB17" i="5"/>
  <c r="AX17" i="5"/>
  <c r="AV17" i="5"/>
  <c r="AT17" i="5"/>
  <c r="BD15" i="5"/>
  <c r="BB15" i="5"/>
  <c r="AX15" i="5"/>
  <c r="AV15" i="5"/>
  <c r="AT15" i="5"/>
  <c r="BD13" i="5"/>
  <c r="BB13" i="5"/>
  <c r="AX13" i="5"/>
  <c r="AV13" i="5"/>
  <c r="AT13" i="5"/>
  <c r="BD11" i="5"/>
  <c r="BB11" i="5"/>
  <c r="AX11" i="5"/>
  <c r="AV11" i="5"/>
  <c r="AT11" i="5"/>
  <c r="BD9" i="5"/>
  <c r="BB9" i="5"/>
  <c r="AX9" i="5"/>
  <c r="AV9" i="5"/>
  <c r="AT9" i="5"/>
  <c r="BD7" i="5"/>
  <c r="BB7" i="5"/>
  <c r="AX7" i="5"/>
  <c r="AV7" i="5"/>
  <c r="AT7" i="5"/>
  <c r="BD5" i="5"/>
  <c r="BB5" i="5"/>
  <c r="AX5" i="5"/>
  <c r="AV5" i="5"/>
  <c r="AT5" i="5"/>
  <c r="BD3" i="5"/>
  <c r="BB3" i="5"/>
  <c r="AX3" i="5"/>
  <c r="AV3" i="5"/>
  <c r="AT3" i="5"/>
  <c r="AP2" i="5"/>
  <c r="AH2" i="5"/>
  <c r="AD2" i="5"/>
  <c r="Z2" i="5"/>
  <c r="V2" i="5"/>
  <c r="R2" i="5"/>
  <c r="N2" i="5"/>
  <c r="J2" i="5"/>
  <c r="F2" i="5"/>
  <c r="AZ19" i="4"/>
  <c r="AX19" i="4"/>
  <c r="AT19" i="4"/>
  <c r="AR19" i="4"/>
  <c r="AP19" i="4"/>
  <c r="AZ17" i="4"/>
  <c r="AX17" i="4"/>
  <c r="AT17" i="4"/>
  <c r="AR17" i="4"/>
  <c r="AP17" i="4"/>
  <c r="AZ15" i="4"/>
  <c r="AX15" i="4"/>
  <c r="AT15" i="4"/>
  <c r="AR15" i="4"/>
  <c r="AP15" i="4"/>
  <c r="AZ13" i="4"/>
  <c r="AX13" i="4"/>
  <c r="AT13" i="4"/>
  <c r="AR13" i="4"/>
  <c r="AP13" i="4"/>
  <c r="AZ11" i="4"/>
  <c r="AX11" i="4"/>
  <c r="AT11" i="4"/>
  <c r="AR11" i="4"/>
  <c r="AP11" i="4"/>
  <c r="AZ9" i="4"/>
  <c r="AX9" i="4"/>
  <c r="AT9" i="4"/>
  <c r="AR9" i="4"/>
  <c r="AP9" i="4"/>
  <c r="AZ7" i="4"/>
  <c r="AX7" i="4"/>
  <c r="AT7" i="4"/>
  <c r="AR7" i="4"/>
  <c r="AP7" i="4"/>
  <c r="AZ5" i="4"/>
  <c r="AX5" i="4"/>
  <c r="AT5" i="4"/>
  <c r="AR5" i="4"/>
  <c r="AP5" i="4"/>
  <c r="AZ3" i="4"/>
  <c r="AX3" i="4"/>
  <c r="AT3" i="4"/>
  <c r="AR3" i="4"/>
  <c r="AP3" i="4"/>
  <c r="AL2" i="4"/>
  <c r="AH2" i="4"/>
  <c r="AD2" i="4"/>
  <c r="Z2" i="4"/>
  <c r="V2" i="4"/>
  <c r="R2" i="4"/>
  <c r="N2" i="4"/>
  <c r="J2" i="4"/>
  <c r="F2" i="4"/>
  <c r="AZ19" i="3"/>
  <c r="AX19" i="3"/>
  <c r="AT19" i="3"/>
  <c r="AR19" i="3"/>
  <c r="AP19" i="3"/>
  <c r="AZ17" i="3"/>
  <c r="AX17" i="3"/>
  <c r="AT17" i="3"/>
  <c r="AR17" i="3"/>
  <c r="AP17" i="3"/>
  <c r="AZ15" i="3"/>
  <c r="AX15" i="3"/>
  <c r="AT15" i="3"/>
  <c r="AR15" i="3"/>
  <c r="AP15" i="3"/>
  <c r="AZ13" i="3"/>
  <c r="AX13" i="3"/>
  <c r="AT13" i="3"/>
  <c r="AR13" i="3"/>
  <c r="AP13" i="3"/>
  <c r="AZ11" i="3"/>
  <c r="AX11" i="3"/>
  <c r="AT11" i="3"/>
  <c r="AR11" i="3"/>
  <c r="AP11" i="3"/>
  <c r="AZ9" i="3"/>
  <c r="AX9" i="3"/>
  <c r="AT9" i="3"/>
  <c r="AR9" i="3"/>
  <c r="AP9" i="3"/>
  <c r="AZ7" i="3"/>
  <c r="AX7" i="3"/>
  <c r="AT7" i="3"/>
  <c r="AR7" i="3"/>
  <c r="AP7" i="3"/>
  <c r="AZ5" i="3"/>
  <c r="AX5" i="3"/>
  <c r="AT5" i="3"/>
  <c r="AR5" i="3"/>
  <c r="AP5" i="3"/>
  <c r="AZ3" i="3"/>
  <c r="AX3" i="3"/>
  <c r="AT3" i="3"/>
  <c r="AR3" i="3"/>
  <c r="AP3" i="3"/>
  <c r="AL2" i="3"/>
  <c r="AH2" i="3"/>
  <c r="AD2" i="3"/>
  <c r="Z2" i="3"/>
  <c r="V2" i="3"/>
  <c r="R2" i="3"/>
  <c r="N2" i="3"/>
  <c r="J2" i="3"/>
  <c r="F2" i="3"/>
  <c r="AZ19" i="2"/>
  <c r="AX19" i="2"/>
  <c r="AT19" i="2"/>
  <c r="AR19" i="2"/>
  <c r="AP19" i="2"/>
  <c r="AZ17" i="2"/>
  <c r="AX17" i="2"/>
  <c r="AT17" i="2"/>
  <c r="AR17" i="2"/>
  <c r="AP17" i="2"/>
  <c r="AZ15" i="2"/>
  <c r="AX15" i="2"/>
  <c r="AT15" i="2"/>
  <c r="AR15" i="2"/>
  <c r="AP15" i="2"/>
  <c r="AZ13" i="2"/>
  <c r="AX13" i="2"/>
  <c r="AT13" i="2"/>
  <c r="AR13" i="2"/>
  <c r="AP13" i="2"/>
  <c r="AZ11" i="2"/>
  <c r="AX11" i="2"/>
  <c r="AT11" i="2"/>
  <c r="AR11" i="2"/>
  <c r="AP11" i="2"/>
  <c r="AZ9" i="2"/>
  <c r="AX9" i="2"/>
  <c r="AT9" i="2"/>
  <c r="AR9" i="2"/>
  <c r="AP9" i="2"/>
  <c r="AZ7" i="2"/>
  <c r="AX7" i="2"/>
  <c r="AT7" i="2"/>
  <c r="AR7" i="2"/>
  <c r="AP7" i="2"/>
  <c r="AZ5" i="2"/>
  <c r="AX5" i="2"/>
  <c r="AT5" i="2"/>
  <c r="AR5" i="2"/>
  <c r="AP5" i="2"/>
  <c r="AZ3" i="2"/>
  <c r="AX3" i="2"/>
  <c r="AT3" i="2"/>
  <c r="AR3" i="2"/>
  <c r="AP3" i="2"/>
  <c r="AL2" i="2"/>
  <c r="AZ19" i="1"/>
  <c r="AX19" i="1"/>
  <c r="BB19" i="1" s="1"/>
  <c r="AZ17" i="1"/>
  <c r="AX17" i="1"/>
  <c r="AZ15" i="1"/>
  <c r="AX15" i="1"/>
  <c r="AZ13" i="1"/>
  <c r="AX13" i="1"/>
  <c r="AZ11" i="1"/>
  <c r="AX11" i="1"/>
  <c r="AZ9" i="1"/>
  <c r="AX9" i="1"/>
  <c r="AZ7" i="1"/>
  <c r="AX7" i="1"/>
  <c r="AZ5" i="1"/>
  <c r="AX5" i="1"/>
  <c r="AZ3" i="1"/>
  <c r="AX3" i="1"/>
  <c r="AP5" i="1"/>
  <c r="AR5" i="1"/>
  <c r="AT5" i="1"/>
  <c r="AP7" i="1"/>
  <c r="AR7" i="1"/>
  <c r="AT7" i="1"/>
  <c r="AP9" i="1"/>
  <c r="AR9" i="1"/>
  <c r="AT9" i="1"/>
  <c r="AP11" i="1"/>
  <c r="AR11" i="1"/>
  <c r="AT11" i="1"/>
  <c r="AP13" i="1"/>
  <c r="AR13" i="1"/>
  <c r="AT13" i="1"/>
  <c r="AP15" i="1"/>
  <c r="AR15" i="1"/>
  <c r="AT15" i="1"/>
  <c r="AP17" i="1"/>
  <c r="AR17" i="1"/>
  <c r="AT17" i="1"/>
  <c r="AP19" i="1"/>
  <c r="AR19" i="1"/>
  <c r="AT19" i="1"/>
  <c r="AT3" i="1"/>
  <c r="AR3" i="1"/>
  <c r="AP3" i="1"/>
  <c r="AL2" i="1"/>
  <c r="BF19" i="5" l="1"/>
  <c r="AV19" i="3"/>
  <c r="AV19" i="2"/>
  <c r="AV15" i="3"/>
  <c r="BB19" i="4"/>
  <c r="AV19" i="4"/>
  <c r="BF21" i="5"/>
  <c r="AZ21" i="5"/>
  <c r="BB19" i="3"/>
  <c r="AV9" i="2"/>
  <c r="AV19" i="6"/>
  <c r="BB19" i="2"/>
  <c r="AV9" i="4"/>
  <c r="AV13" i="2"/>
  <c r="AV5" i="2"/>
  <c r="AV17" i="3"/>
  <c r="AV7" i="3"/>
  <c r="AV13" i="6"/>
  <c r="AV17" i="6"/>
  <c r="AZ9" i="5"/>
  <c r="AV13" i="3"/>
  <c r="AV5" i="3"/>
  <c r="AV5" i="4"/>
  <c r="AV17" i="4"/>
  <c r="AV9" i="6"/>
  <c r="AV15" i="2"/>
  <c r="BB11" i="2"/>
  <c r="BB9" i="2"/>
  <c r="BB5" i="2"/>
  <c r="BB3" i="2"/>
  <c r="BB17" i="6"/>
  <c r="BB9" i="4"/>
  <c r="BB17" i="4"/>
  <c r="BG18" i="4" s="1"/>
  <c r="AV7" i="6"/>
  <c r="AV3" i="6"/>
  <c r="BF9" i="5"/>
  <c r="BF3" i="5"/>
  <c r="BB11" i="6"/>
  <c r="BB13" i="4"/>
  <c r="BB7" i="6"/>
  <c r="BF15" i="5"/>
  <c r="BF13" i="5"/>
  <c r="AZ5" i="5"/>
  <c r="BB15" i="4"/>
  <c r="AV15" i="4"/>
  <c r="BB11" i="4"/>
  <c r="BB7" i="4"/>
  <c r="AV7" i="4"/>
  <c r="AR21" i="1"/>
  <c r="AP21" i="1"/>
  <c r="AZ21" i="1"/>
  <c r="BB5" i="1"/>
  <c r="AX21" i="1"/>
  <c r="AT21" i="1"/>
  <c r="BB13" i="3"/>
  <c r="AV11" i="3"/>
  <c r="BB9" i="3"/>
  <c r="BB5" i="3"/>
  <c r="BB3" i="3"/>
  <c r="AV3" i="3"/>
  <c r="BB3" i="6"/>
  <c r="BB15" i="6"/>
  <c r="BB9" i="6"/>
  <c r="AV11" i="6"/>
  <c r="BG12" i="6" s="1"/>
  <c r="BB13" i="6"/>
  <c r="BB19" i="6"/>
  <c r="AT21" i="6"/>
  <c r="AZ21" i="6"/>
  <c r="AR21" i="6"/>
  <c r="AV15" i="6"/>
  <c r="BG16" i="6" s="1"/>
  <c r="BB5" i="6"/>
  <c r="AV5" i="6"/>
  <c r="AX21" i="6"/>
  <c r="AP21" i="6"/>
  <c r="BF17" i="5"/>
  <c r="AZ17" i="5"/>
  <c r="BF7" i="5"/>
  <c r="AZ7" i="5"/>
  <c r="AZ15" i="5"/>
  <c r="BK16" i="5" s="1"/>
  <c r="BF5" i="5"/>
  <c r="AZ13" i="5"/>
  <c r="AX23" i="5"/>
  <c r="AZ11" i="5"/>
  <c r="BD23" i="5"/>
  <c r="BF11" i="5"/>
  <c r="AT23" i="5"/>
  <c r="AZ3" i="5"/>
  <c r="BB23" i="5"/>
  <c r="AV23" i="5"/>
  <c r="AV13" i="4"/>
  <c r="BB5" i="4"/>
  <c r="AV11" i="4"/>
  <c r="BG12" i="4" s="1"/>
  <c r="AZ21" i="4"/>
  <c r="AP21" i="4"/>
  <c r="AX21" i="4"/>
  <c r="AR21" i="4"/>
  <c r="AT21" i="4"/>
  <c r="BB3" i="4"/>
  <c r="AV3" i="4"/>
  <c r="BB15" i="3"/>
  <c r="BG16" i="3" s="1"/>
  <c r="BB7" i="3"/>
  <c r="BG8" i="3" s="1"/>
  <c r="AZ21" i="3"/>
  <c r="BB11" i="3"/>
  <c r="AR21" i="3"/>
  <c r="BB17" i="3"/>
  <c r="AT21" i="3"/>
  <c r="AP21" i="3"/>
  <c r="AX21" i="3"/>
  <c r="AV9" i="3"/>
  <c r="BG10" i="3" s="1"/>
  <c r="BB17" i="2"/>
  <c r="AV17" i="2"/>
  <c r="AT21" i="2"/>
  <c r="AZ21" i="2"/>
  <c r="BB15" i="2"/>
  <c r="AX21" i="2"/>
  <c r="AP21" i="2"/>
  <c r="AR21" i="2"/>
  <c r="BB7" i="2"/>
  <c r="AV7" i="2"/>
  <c r="AV11" i="2"/>
  <c r="AV3" i="2"/>
  <c r="BB13" i="2"/>
  <c r="BG14" i="2" s="1"/>
  <c r="BB17" i="1"/>
  <c r="BB9" i="1"/>
  <c r="BB13" i="1"/>
  <c r="BB3" i="1"/>
  <c r="AV19" i="1"/>
  <c r="AV15" i="1"/>
  <c r="BB7" i="1"/>
  <c r="BB11" i="1"/>
  <c r="BB15" i="1"/>
  <c r="AV7" i="1"/>
  <c r="AV11" i="1"/>
  <c r="AV5" i="1"/>
  <c r="AV9" i="1"/>
  <c r="AV13" i="1"/>
  <c r="AV17" i="1"/>
  <c r="AV3" i="1"/>
  <c r="BG6" i="2" l="1"/>
  <c r="BG18" i="6"/>
  <c r="BG10" i="2"/>
  <c r="BG20" i="6"/>
  <c r="BG18" i="3"/>
  <c r="BG6" i="1"/>
  <c r="BG10" i="4"/>
  <c r="BG4" i="2"/>
  <c r="BG12" i="2"/>
  <c r="BG18" i="1"/>
  <c r="BG6" i="4"/>
  <c r="BG14" i="6"/>
  <c r="BG6" i="3"/>
  <c r="BG14" i="1"/>
  <c r="BG8" i="6"/>
  <c r="BK10" i="5"/>
  <c r="BG14" i="3"/>
  <c r="BK4" i="5"/>
  <c r="BK14" i="5"/>
  <c r="BG14" i="4"/>
  <c r="BG10" i="6"/>
  <c r="BG4" i="1"/>
  <c r="BG16" i="1"/>
  <c r="BG18" i="2"/>
  <c r="BG16" i="2"/>
  <c r="BG8" i="2"/>
  <c r="BB21" i="2"/>
  <c r="AV21" i="2"/>
  <c r="BG16" i="4"/>
  <c r="BG8" i="4"/>
  <c r="BG4" i="4"/>
  <c r="BG10" i="1"/>
  <c r="BG6" i="6"/>
  <c r="BG4" i="6"/>
  <c r="BG8" i="1"/>
  <c r="BK6" i="5"/>
  <c r="BG12" i="3"/>
  <c r="BB21" i="3"/>
  <c r="BG4" i="3"/>
  <c r="BK18" i="5"/>
  <c r="BK12" i="5"/>
  <c r="BK8" i="5"/>
  <c r="AV21" i="6"/>
  <c r="BG12" i="1"/>
  <c r="BB21" i="4"/>
  <c r="BB21" i="1"/>
  <c r="AV21" i="1"/>
  <c r="AV21" i="3"/>
  <c r="BB21" i="6"/>
  <c r="BF23" i="5"/>
  <c r="AZ23" i="5"/>
  <c r="AV21" i="4"/>
  <c r="BD19" i="4" l="1"/>
  <c r="BH19" i="5"/>
  <c r="BH21" i="5"/>
  <c r="BD3" i="2"/>
  <c r="BD9" i="2"/>
  <c r="BD11" i="2"/>
  <c r="BD7" i="2"/>
  <c r="BD5" i="2"/>
  <c r="BD15" i="2"/>
  <c r="BD17" i="2"/>
  <c r="BD13" i="2"/>
  <c r="BD7" i="3"/>
  <c r="BD9" i="3"/>
  <c r="BD5" i="3"/>
  <c r="BD3" i="4"/>
  <c r="BD9" i="1"/>
  <c r="BH15" i="5"/>
  <c r="BH7" i="5"/>
  <c r="BH17" i="5"/>
  <c r="BH13" i="5"/>
  <c r="BH11" i="5"/>
  <c r="BD13" i="4"/>
  <c r="BD15" i="4"/>
  <c r="BD13" i="6"/>
  <c r="BD11" i="4"/>
  <c r="BD17" i="4"/>
  <c r="BD5" i="4"/>
  <c r="BD9" i="4"/>
  <c r="BD7" i="4"/>
  <c r="BD15" i="1"/>
  <c r="BD7" i="1"/>
  <c r="BD17" i="1"/>
  <c r="BD13" i="1"/>
  <c r="BD7" i="6"/>
  <c r="BD17" i="6"/>
  <c r="BD11" i="6"/>
  <c r="BD15" i="6"/>
  <c r="BD3" i="6"/>
  <c r="BD9" i="6"/>
  <c r="BD19" i="6"/>
  <c r="BD5" i="6"/>
  <c r="BD3" i="3"/>
  <c r="BD11" i="3"/>
  <c r="BD17" i="3"/>
  <c r="BD13" i="3"/>
  <c r="BD15" i="3"/>
  <c r="BH5" i="5"/>
  <c r="BH9" i="5"/>
  <c r="BH3" i="5"/>
  <c r="BD3" i="1"/>
  <c r="BD11" i="1"/>
  <c r="BD5" i="1"/>
  <c r="BD21" i="2" l="1"/>
  <c r="BD21" i="4"/>
  <c r="BD21" i="6"/>
  <c r="BD21" i="3"/>
  <c r="BH23" i="5"/>
  <c r="BD21" i="1"/>
</calcChain>
</file>

<file path=xl/sharedStrings.xml><?xml version="1.0" encoding="utf-8"?>
<sst xmlns="http://schemas.openxmlformats.org/spreadsheetml/2006/main" count="519" uniqueCount="112">
  <si>
    <t>〇</t>
  </si>
  <si>
    <t>〇</t>
    <phoneticPr fontId="1"/>
  </si>
  <si>
    <t>勝</t>
    <rPh sb="0" eb="1">
      <t>カ</t>
    </rPh>
    <phoneticPr fontId="1"/>
  </si>
  <si>
    <t>分</t>
    <rPh sb="0" eb="1">
      <t>ブン</t>
    </rPh>
    <phoneticPr fontId="1"/>
  </si>
  <si>
    <t>敗</t>
    <rPh sb="0" eb="1">
      <t>ハイ</t>
    </rPh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</si>
  <si>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</si>
  <si>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</si>
  <si>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</si>
  <si>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得失差</t>
    <rPh sb="0" eb="1">
      <t>トク</t>
    </rPh>
    <rPh sb="1" eb="2">
      <t>シツ</t>
    </rPh>
    <rPh sb="2" eb="3">
      <t>サ</t>
    </rPh>
    <phoneticPr fontId="1"/>
  </si>
  <si>
    <t>順位</t>
    <rPh sb="0" eb="2">
      <t>ジュンイ</t>
    </rPh>
    <phoneticPr fontId="1"/>
  </si>
  <si>
    <t>　</t>
    <phoneticPr fontId="1"/>
  </si>
  <si>
    <t>ｰ</t>
    <phoneticPr fontId="1"/>
  </si>
  <si>
    <t>チーム名</t>
    <rPh sb="3" eb="4">
      <t>メイ</t>
    </rPh>
    <phoneticPr fontId="1"/>
  </si>
  <si>
    <t>△</t>
    <phoneticPr fontId="1"/>
  </si>
  <si>
    <t>●</t>
  </si>
  <si>
    <t>●</t>
    <phoneticPr fontId="1"/>
  </si>
  <si>
    <t>○</t>
    <phoneticPr fontId="1"/>
  </si>
  <si>
    <t>△</t>
    <phoneticPr fontId="1"/>
  </si>
  <si>
    <t>●</t>
    <phoneticPr fontId="1"/>
  </si>
  <si>
    <t>大曲中</t>
    <rPh sb="0" eb="2">
      <t>オオマガリ</t>
    </rPh>
    <rPh sb="2" eb="3">
      <t>チュウ</t>
    </rPh>
    <phoneticPr fontId="1"/>
  </si>
  <si>
    <t>ＦＣあきたＢ</t>
    <phoneticPr fontId="1"/>
  </si>
  <si>
    <t>秋田ロク</t>
    <rPh sb="0" eb="2">
      <t>アキタ</t>
    </rPh>
    <phoneticPr fontId="1"/>
  </si>
  <si>
    <t>飯島中</t>
    <rPh sb="0" eb="2">
      <t>イイジマ</t>
    </rPh>
    <rPh sb="2" eb="3">
      <t>チュウ</t>
    </rPh>
    <phoneticPr fontId="1"/>
  </si>
  <si>
    <t>ＢＴＯ・鹿角ＦＣ</t>
    <rPh sb="4" eb="6">
      <t>カヅノ</t>
    </rPh>
    <phoneticPr fontId="1"/>
  </si>
  <si>
    <t>ＢＢ秋田U-15Ｂ</t>
    <rPh sb="2" eb="4">
      <t>アキタ</t>
    </rPh>
    <phoneticPr fontId="1"/>
  </si>
  <si>
    <t>泉中</t>
    <rPh sb="0" eb="1">
      <t>イズミ</t>
    </rPh>
    <rPh sb="1" eb="2">
      <t>チュウ</t>
    </rPh>
    <phoneticPr fontId="1"/>
  </si>
  <si>
    <t>グロースＦＣ</t>
    <phoneticPr fontId="1"/>
  </si>
  <si>
    <t>西目中</t>
    <rPh sb="0" eb="2">
      <t>ニシメ</t>
    </rPh>
    <rPh sb="2" eb="3">
      <t>チュウ</t>
    </rPh>
    <phoneticPr fontId="1"/>
  </si>
  <si>
    <t>仁賀保中</t>
    <rPh sb="0" eb="3">
      <t>ニカホ</t>
    </rPh>
    <rPh sb="3" eb="4">
      <t>チュウ</t>
    </rPh>
    <phoneticPr fontId="1"/>
  </si>
  <si>
    <t>城東中</t>
    <rPh sb="0" eb="2">
      <t>ジョウトウ</t>
    </rPh>
    <rPh sb="2" eb="3">
      <t>チュウ</t>
    </rPh>
    <phoneticPr fontId="1"/>
  </si>
  <si>
    <t>城南中</t>
    <rPh sb="0" eb="3">
      <t>ジョウナンチュウ</t>
    </rPh>
    <phoneticPr fontId="1"/>
  </si>
  <si>
    <t>ＦＣあきたＣ</t>
    <phoneticPr fontId="1"/>
  </si>
  <si>
    <t>ＳＣマックス</t>
    <phoneticPr fontId="1"/>
  </si>
  <si>
    <t>山王中</t>
    <rPh sb="0" eb="3">
      <t>サンノウチュウ</t>
    </rPh>
    <phoneticPr fontId="1"/>
  </si>
  <si>
    <t>勝平中</t>
    <rPh sb="0" eb="2">
      <t>カツヒラ</t>
    </rPh>
    <rPh sb="2" eb="3">
      <t>チュウ</t>
    </rPh>
    <phoneticPr fontId="1"/>
  </si>
  <si>
    <t>土崎中</t>
    <rPh sb="0" eb="2">
      <t>ツチザキ</t>
    </rPh>
    <rPh sb="2" eb="3">
      <t>チュウ</t>
    </rPh>
    <phoneticPr fontId="1"/>
  </si>
  <si>
    <t>本荘北中</t>
    <rPh sb="0" eb="2">
      <t>ホンジョウ</t>
    </rPh>
    <rPh sb="2" eb="3">
      <t>キタ</t>
    </rPh>
    <rPh sb="3" eb="4">
      <t>チュウ</t>
    </rPh>
    <phoneticPr fontId="1"/>
  </si>
  <si>
    <t>象潟中</t>
    <rPh sb="0" eb="2">
      <t>キサカタ</t>
    </rPh>
    <rPh sb="2" eb="3">
      <t>チュウ</t>
    </rPh>
    <phoneticPr fontId="1"/>
  </si>
  <si>
    <t>横手ＦＣ</t>
    <rPh sb="0" eb="2">
      <t>ヨコテ</t>
    </rPh>
    <phoneticPr fontId="1"/>
  </si>
  <si>
    <t>秋田東中</t>
    <rPh sb="0" eb="2">
      <t>アキタ</t>
    </rPh>
    <rPh sb="2" eb="3">
      <t>ヒガシ</t>
    </rPh>
    <rPh sb="3" eb="4">
      <t>チュウ</t>
    </rPh>
    <phoneticPr fontId="1"/>
  </si>
  <si>
    <t>本荘東中</t>
    <rPh sb="0" eb="2">
      <t>ホンジョウ</t>
    </rPh>
    <rPh sb="2" eb="3">
      <t>ヒガシ</t>
    </rPh>
    <rPh sb="3" eb="4">
      <t>チュウ</t>
    </rPh>
    <phoneticPr fontId="1"/>
  </si>
  <si>
    <t>美郷中</t>
    <rPh sb="0" eb="2">
      <t>ミサト</t>
    </rPh>
    <rPh sb="2" eb="3">
      <t>チュウ</t>
    </rPh>
    <phoneticPr fontId="1"/>
  </si>
  <si>
    <t>桜中</t>
    <rPh sb="0" eb="1">
      <t>サクラ</t>
    </rPh>
    <rPh sb="1" eb="2">
      <t>チュウ</t>
    </rPh>
    <phoneticPr fontId="1"/>
  </si>
  <si>
    <t>-</t>
    <phoneticPr fontId="1"/>
  </si>
  <si>
    <t>-</t>
    <phoneticPr fontId="1"/>
  </si>
  <si>
    <t>高円宮杯U-15サッカーリーグ2016秋田県スギッチリーグ（2部B）</t>
    <rPh sb="0" eb="3">
      <t>タカマドノミヤ</t>
    </rPh>
    <rPh sb="3" eb="4">
      <t>ハイ</t>
    </rPh>
    <rPh sb="19" eb="22">
      <t>アキタケン</t>
    </rPh>
    <rPh sb="31" eb="32">
      <t>ブ</t>
    </rPh>
    <phoneticPr fontId="1"/>
  </si>
  <si>
    <t>高円宮杯U-15サッカーリーグ2016秋田県スギッチリーグ（1部）</t>
    <rPh sb="0" eb="3">
      <t>タカマドノミヤ</t>
    </rPh>
    <rPh sb="3" eb="4">
      <t>ハイ</t>
    </rPh>
    <rPh sb="19" eb="22">
      <t>アキタケン</t>
    </rPh>
    <rPh sb="31" eb="32">
      <t>ブ</t>
    </rPh>
    <phoneticPr fontId="1"/>
  </si>
  <si>
    <t>高円宮杯U-15サッカーリーグ2016秋田県スギッチリーグ（2部A）</t>
    <rPh sb="0" eb="3">
      <t>タカマドノミヤ</t>
    </rPh>
    <rPh sb="3" eb="4">
      <t>ハイ</t>
    </rPh>
    <rPh sb="19" eb="22">
      <t>アキタケン</t>
    </rPh>
    <rPh sb="31" eb="32">
      <t>ブ</t>
    </rPh>
    <phoneticPr fontId="1"/>
  </si>
  <si>
    <t>高円宮杯U-15サッカーリーグ2016秋田県スギッチリーグ（3部北）</t>
    <rPh sb="0" eb="3">
      <t>タカマドノミヤ</t>
    </rPh>
    <rPh sb="3" eb="4">
      <t>ハイ</t>
    </rPh>
    <rPh sb="19" eb="22">
      <t>アキタケン</t>
    </rPh>
    <rPh sb="31" eb="32">
      <t>ブ</t>
    </rPh>
    <rPh sb="32" eb="33">
      <t>キタ</t>
    </rPh>
    <phoneticPr fontId="1"/>
  </si>
  <si>
    <t>高円宮杯U-15サッカーリーグ2016秋田県スギッチリーグ（3部中央）</t>
    <rPh sb="0" eb="3">
      <t>タカマドノミヤ</t>
    </rPh>
    <rPh sb="3" eb="4">
      <t>ハイ</t>
    </rPh>
    <rPh sb="19" eb="22">
      <t>アキタケン</t>
    </rPh>
    <rPh sb="31" eb="32">
      <t>ブ</t>
    </rPh>
    <rPh sb="32" eb="34">
      <t>チュウオウ</t>
    </rPh>
    <phoneticPr fontId="1"/>
  </si>
  <si>
    <t>高円宮杯U-15サッカーリーグ2016秋田県スギッチリーグ（3部南）</t>
    <rPh sb="0" eb="3">
      <t>タカマドノミヤ</t>
    </rPh>
    <rPh sb="3" eb="4">
      <t>ハイ</t>
    </rPh>
    <rPh sb="19" eb="22">
      <t>アキタケン</t>
    </rPh>
    <rPh sb="31" eb="32">
      <t>ブ</t>
    </rPh>
    <rPh sb="32" eb="33">
      <t>ミナミ</t>
    </rPh>
    <phoneticPr fontId="1"/>
  </si>
  <si>
    <t>高円宮杯U-13サッカーリーグ2016秋田県スギッチリーグ</t>
    <rPh sb="0" eb="3">
      <t>タカマドノミヤ</t>
    </rPh>
    <rPh sb="3" eb="4">
      <t>ハイ</t>
    </rPh>
    <rPh sb="19" eb="22">
      <t>アキタケン</t>
    </rPh>
    <phoneticPr fontId="1"/>
  </si>
  <si>
    <t>羽城中</t>
    <rPh sb="0" eb="1">
      <t>ハネ</t>
    </rPh>
    <rPh sb="1" eb="2">
      <t>シロ</t>
    </rPh>
    <rPh sb="2" eb="3">
      <t>チュウ</t>
    </rPh>
    <phoneticPr fontId="1"/>
  </si>
  <si>
    <t>天王中</t>
    <rPh sb="0" eb="2">
      <t>テンノウ</t>
    </rPh>
    <rPh sb="2" eb="3">
      <t>チュウ</t>
    </rPh>
    <phoneticPr fontId="1"/>
  </si>
  <si>
    <t>大館一中</t>
    <rPh sb="0" eb="4">
      <t>オオダテイッチュウ</t>
    </rPh>
    <phoneticPr fontId="1"/>
  </si>
  <si>
    <t>Lキッカーズ</t>
    <phoneticPr fontId="1"/>
  </si>
  <si>
    <t>ＢＴＯ・
鹿角ＦＣ
セカンド</t>
    <rPh sb="5" eb="7">
      <t>カヅノ</t>
    </rPh>
    <phoneticPr fontId="1"/>
  </si>
  <si>
    <t>ＢＢ秋田Ｃ</t>
    <rPh sb="2" eb="4">
      <t>アキタ</t>
    </rPh>
    <phoneticPr fontId="1"/>
  </si>
  <si>
    <t>秋田北中</t>
    <rPh sb="0" eb="2">
      <t>アキタ</t>
    </rPh>
    <rPh sb="2" eb="3">
      <t>キタ</t>
    </rPh>
    <rPh sb="3" eb="4">
      <t>チュウ</t>
    </rPh>
    <phoneticPr fontId="1"/>
  </si>
  <si>
    <t>天王南中</t>
    <rPh sb="0" eb="2">
      <t>テンノウ</t>
    </rPh>
    <rPh sb="2" eb="3">
      <t>ミナミ</t>
    </rPh>
    <rPh sb="3" eb="4">
      <t>チュウ</t>
    </rPh>
    <phoneticPr fontId="1"/>
  </si>
  <si>
    <t>由利中</t>
    <rPh sb="0" eb="2">
      <t>ユリ</t>
    </rPh>
    <rPh sb="2" eb="3">
      <t>チュウ</t>
    </rPh>
    <phoneticPr fontId="1"/>
  </si>
  <si>
    <t>本荘南中</t>
    <rPh sb="0" eb="2">
      <t>ホンジョウ</t>
    </rPh>
    <rPh sb="2" eb="3">
      <t>ミナミ</t>
    </rPh>
    <rPh sb="3" eb="4">
      <t>チュウ</t>
    </rPh>
    <phoneticPr fontId="1"/>
  </si>
  <si>
    <t>金浦中</t>
    <rPh sb="0" eb="2">
      <t>コノウラ</t>
    </rPh>
    <rPh sb="2" eb="3">
      <t>チュウ</t>
    </rPh>
    <phoneticPr fontId="1"/>
  </si>
  <si>
    <t>将軍野中</t>
    <rPh sb="0" eb="2">
      <t>ショウグン</t>
    </rPh>
    <rPh sb="2" eb="3">
      <t>ノ</t>
    </rPh>
    <rPh sb="3" eb="4">
      <t>チュウ</t>
    </rPh>
    <phoneticPr fontId="1"/>
  </si>
  <si>
    <t>外旭川中</t>
    <rPh sb="0" eb="3">
      <t>ソトアサヒカワ</t>
    </rPh>
    <rPh sb="3" eb="4">
      <t>チュウ</t>
    </rPh>
    <phoneticPr fontId="1"/>
  </si>
  <si>
    <t>秋田南中</t>
    <rPh sb="0" eb="2">
      <t>アキタ</t>
    </rPh>
    <rPh sb="2" eb="3">
      <t>ミナミ</t>
    </rPh>
    <rPh sb="3" eb="4">
      <t>チュウ</t>
    </rPh>
    <phoneticPr fontId="1"/>
  </si>
  <si>
    <t>グロースＦＣＢ</t>
    <phoneticPr fontId="1"/>
  </si>
  <si>
    <t>秋田西中</t>
    <rPh sb="0" eb="2">
      <t>アキタ</t>
    </rPh>
    <rPh sb="2" eb="3">
      <t>ニシ</t>
    </rPh>
    <rPh sb="3" eb="4">
      <t>チュウ</t>
    </rPh>
    <phoneticPr fontId="1"/>
  </si>
  <si>
    <t>角館中</t>
    <rPh sb="0" eb="2">
      <t>カクノダテ</t>
    </rPh>
    <rPh sb="2" eb="3">
      <t>チュウ</t>
    </rPh>
    <phoneticPr fontId="1"/>
  </si>
  <si>
    <t>スポルティフ秋田Ｂ</t>
    <rPh sb="6" eb="8">
      <t>アキタ</t>
    </rPh>
    <phoneticPr fontId="1"/>
  </si>
  <si>
    <t>神岡ＦＣ</t>
    <rPh sb="0" eb="2">
      <t>カミオカ</t>
    </rPh>
    <phoneticPr fontId="1"/>
  </si>
  <si>
    <t>河辺中</t>
    <rPh sb="0" eb="2">
      <t>カワベ</t>
    </rPh>
    <rPh sb="2" eb="3">
      <t>チュウ</t>
    </rPh>
    <phoneticPr fontId="1"/>
  </si>
  <si>
    <t>十文字ＦＣ</t>
    <rPh sb="0" eb="3">
      <t>ジュウモンジ</t>
    </rPh>
    <phoneticPr fontId="1"/>
  </si>
  <si>
    <t>湯沢ＦＣ</t>
    <rPh sb="0" eb="2">
      <t>ユザワ</t>
    </rPh>
    <phoneticPr fontId="1"/>
  </si>
  <si>
    <t>角館セレジェスタ</t>
    <rPh sb="0" eb="2">
      <t>カクノダテ</t>
    </rPh>
    <phoneticPr fontId="1"/>
  </si>
  <si>
    <t>ＦＣあきたＤ</t>
    <phoneticPr fontId="1"/>
  </si>
  <si>
    <t>横手清陵中</t>
    <rPh sb="0" eb="2">
      <t>ヨコテ</t>
    </rPh>
    <rPh sb="2" eb="4">
      <t>セイリョウ</t>
    </rPh>
    <rPh sb="4" eb="5">
      <t>チュウ</t>
    </rPh>
    <phoneticPr fontId="1"/>
  </si>
  <si>
    <t>御所野学院中</t>
    <rPh sb="0" eb="6">
      <t>ゴショノガクインチュウ</t>
    </rPh>
    <phoneticPr fontId="1"/>
  </si>
  <si>
    <t>御野場中</t>
    <rPh sb="0" eb="3">
      <t>オノバ</t>
    </rPh>
    <rPh sb="3" eb="4">
      <t>チュウ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</si>
  <si>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</si>
  <si>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</si>
  <si>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</si>
  <si>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</si>
  <si>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○</t>
  </si>
  <si>
    <t>-</t>
    <phoneticPr fontId="1"/>
  </si>
  <si>
    <t>-</t>
    <phoneticPr fontId="1"/>
  </si>
  <si>
    <t>-</t>
    <phoneticPr fontId="1"/>
  </si>
  <si>
    <t>△</t>
  </si>
  <si>
    <t>-</t>
    <phoneticPr fontId="1"/>
  </si>
  <si>
    <t>-</t>
    <phoneticPr fontId="1"/>
  </si>
  <si>
    <t>スポルティフ秋田</t>
    <rPh sb="6" eb="8">
      <t>アキタ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</si>
  <si>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</si>
  <si>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</si>
  <si>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</si>
  <si>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</si>
  <si>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ＦＣあきた</t>
    <phoneticPr fontId="1"/>
  </si>
  <si>
    <t>ＡＳブリージョ</t>
    <phoneticPr fontId="1"/>
  </si>
  <si>
    <t>〇</t>
    <phoneticPr fontId="1"/>
  </si>
  <si>
    <t>△</t>
    <phoneticPr fontId="1"/>
  </si>
  <si>
    <t>●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</si>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</sst>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vertical="center" shrinkToFit="1"/>
    </xf>
    <xf numFmtId="177" fontId="4" fillId="0" borderId="0" xfId="1" applyNumberFormat="1" applyFill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7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vertical="center" shrinkToFit="1"/>
    </xf>
    <xf numFmtId="177" fontId="4" fillId="0" borderId="0" xfId="1" applyNumberFormat="1" applyFill="1" applyAlignment="1">
      <alignment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right"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2" borderId="1" xfId="0" applyFont="1" applyFill="1" applyBorder="1" applyAlignment="1">
      <alignment horizontal="right" vertical="center" shrinkToFit="1"/>
    </xf>
    <xf numFmtId="176" fontId="2" fillId="2" borderId="1" xfId="0" applyNumberFormat="1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right" vertical="center" shrinkToFit="1"/>
    </xf>
    <xf numFmtId="176" fontId="2" fillId="0" borderId="1" xfId="0" applyNumberFormat="1" applyFont="1" applyFill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 shrinkToFit="1"/>
    </xf>
  </cellXfs>
  <cellStyles count="2">
    <cellStyle name="標準" xfId="0" builtinId="0"/>
    <cellStyle name="標準_2004ｸﾗﾌﾞﾕｰｽ関東大会2次試合結果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"/>
  <sheetViews>
    <sheetView zoomScaleNormal="100" workbookViewId="0">
      <selection activeCell="Q18" sqref="Q18"/>
    </sheetView>
  </sheetViews>
  <sheetFormatPr defaultRowHeight="13.5"/>
  <cols>
    <col min="1" max="1" width="2.625" style="1" customWidth="1"/>
    <col min="2" max="5" width="3" style="1" customWidth="1"/>
    <col min="6" max="58" width="2.625" style="1" customWidth="1"/>
    <col min="59" max="59" width="5.625" style="1" customWidth="1"/>
    <col min="60" max="67" width="2.625" style="1" customWidth="1"/>
    <col min="68" max="16384" width="9" style="1"/>
  </cols>
  <sheetData>
    <row r="1" spans="1:59" ht="25.5" customHeight="1">
      <c r="A1" s="76" t="s">
        <v>46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</row>
    <row r="2" spans="1:59">
      <c r="A2" s="52" t="s">
        <v>12</v>
      </c>
      <c r="B2" s="52"/>
      <c r="C2" s="52"/>
      <c r="D2" s="52"/>
      <c r="E2" s="52"/>
      <c r="F2" s="53" t="str">
        <f>B3</f>
        <v>大曲中</v>
      </c>
      <c r="G2" s="53"/>
      <c r="H2" s="53"/>
      <c r="I2" s="53"/>
      <c r="J2" s="53" t="str">
        <f>B5</f>
        <v>ＦＣあきたＢ</v>
      </c>
      <c r="K2" s="53"/>
      <c r="L2" s="53"/>
      <c r="M2" s="53"/>
      <c r="N2" s="53" t="str">
        <f>B7</f>
        <v>秋田ロク</v>
      </c>
      <c r="O2" s="53"/>
      <c r="P2" s="53"/>
      <c r="Q2" s="53"/>
      <c r="R2" s="53" t="str">
        <f>B9</f>
        <v>飯島中</v>
      </c>
      <c r="S2" s="53"/>
      <c r="T2" s="53"/>
      <c r="U2" s="53"/>
      <c r="V2" s="53" t="str">
        <f>B11</f>
        <v>ＢＴＯ・鹿角ＦＣ</v>
      </c>
      <c r="W2" s="53"/>
      <c r="X2" s="53"/>
      <c r="Y2" s="53"/>
      <c r="Z2" s="53" t="str">
        <f>B13</f>
        <v>ＢＢ秋田U-15Ｂ</v>
      </c>
      <c r="AA2" s="53"/>
      <c r="AB2" s="53"/>
      <c r="AC2" s="53"/>
      <c r="AD2" s="53" t="str">
        <f>B15</f>
        <v>泉中</v>
      </c>
      <c r="AE2" s="53"/>
      <c r="AF2" s="53"/>
      <c r="AG2" s="53"/>
      <c r="AH2" s="53" t="str">
        <f>B17</f>
        <v>グロースＦＣ</v>
      </c>
      <c r="AI2" s="53"/>
      <c r="AJ2" s="53"/>
      <c r="AK2" s="53"/>
      <c r="AL2" s="72" t="str">
        <f>B19</f>
        <v>　</v>
      </c>
      <c r="AM2" s="72"/>
      <c r="AN2" s="72"/>
      <c r="AO2" s="72"/>
      <c r="AP2" s="53" t="s">
        <v>2</v>
      </c>
      <c r="AQ2" s="53"/>
      <c r="AR2" s="53" t="s">
        <v>3</v>
      </c>
      <c r="AS2" s="53"/>
      <c r="AT2" s="53" t="s">
        <v>4</v>
      </c>
      <c r="AU2" s="53"/>
      <c r="AV2" s="73" t="s">
        <v>5</v>
      </c>
      <c r="AW2" s="73"/>
      <c r="AX2" s="53" t="s">
        <v>6</v>
      </c>
      <c r="AY2" s="53"/>
      <c r="AZ2" s="53" t="s">
        <v>7</v>
      </c>
      <c r="BA2" s="53"/>
      <c r="BB2" s="53" t="s">
        <v>8</v>
      </c>
      <c r="BC2" s="53"/>
      <c r="BD2" s="73" t="s">
        <v>9</v>
      </c>
      <c r="BE2" s="73"/>
    </row>
    <row r="3" spans="1:59" ht="21" customHeight="1">
      <c r="A3" s="52">
        <v>1</v>
      </c>
      <c r="B3" s="54" t="s">
        <v>19</v>
      </c>
      <c r="C3" s="54"/>
      <c r="D3" s="54"/>
      <c r="E3" s="54"/>
      <c r="F3" s="56"/>
      <c r="G3" s="57"/>
      <c r="H3" s="57"/>
      <c r="I3" s="58"/>
      <c r="J3" s="14"/>
      <c r="K3" s="15"/>
      <c r="L3" s="16"/>
      <c r="M3" s="17"/>
      <c r="N3" s="14"/>
      <c r="O3" s="15"/>
      <c r="P3" s="16"/>
      <c r="Q3" s="17"/>
      <c r="R3" s="14"/>
      <c r="S3" s="15"/>
      <c r="T3" s="16"/>
      <c r="U3" s="17"/>
      <c r="V3" s="14" t="s">
        <v>14</v>
      </c>
      <c r="W3" s="15">
        <v>0</v>
      </c>
      <c r="X3" s="16" t="s">
        <v>86</v>
      </c>
      <c r="Y3" s="17">
        <v>1</v>
      </c>
      <c r="Z3" s="14" t="s">
        <v>14</v>
      </c>
      <c r="AA3" s="15">
        <v>2</v>
      </c>
      <c r="AB3" s="16" t="s">
        <v>107</v>
      </c>
      <c r="AC3" s="17">
        <v>4</v>
      </c>
      <c r="AD3" s="14"/>
      <c r="AE3" s="15"/>
      <c r="AF3" s="16"/>
      <c r="AG3" s="17"/>
      <c r="AH3" s="14"/>
      <c r="AI3" s="15"/>
      <c r="AJ3" s="16"/>
      <c r="AK3" s="17"/>
      <c r="AL3" s="2" t="s">
        <v>10</v>
      </c>
      <c r="AM3" s="3"/>
      <c r="AN3" s="4" t="s">
        <v>11</v>
      </c>
      <c r="AO3" s="5"/>
      <c r="AP3" s="71">
        <f>COUNTIF(F3:AO4,"〇")</f>
        <v>0</v>
      </c>
      <c r="AQ3" s="71"/>
      <c r="AR3" s="71">
        <f>COUNTIF(F3:AO4,"△")</f>
        <v>0</v>
      </c>
      <c r="AS3" s="71"/>
      <c r="AT3" s="71">
        <f>COUNTIF(F3:AO4,"●")</f>
        <v>2</v>
      </c>
      <c r="AU3" s="71"/>
      <c r="AV3" s="74">
        <f>AP3*3+AR3</f>
        <v>0</v>
      </c>
      <c r="AW3" s="74"/>
      <c r="AX3" s="71">
        <f>AM3+AM4+AI3+AI4+AE3+AE4+AA3+AA4+W3+W4+S3+S4+O3+O4+K3+K4</f>
        <v>2</v>
      </c>
      <c r="AY3" s="71"/>
      <c r="AZ3" s="71">
        <f>AO3+AO4+AK3+AK4+AG3+AG4+AC3+AC4+Y3+Y4+U3+U4+Q3+Q4+M3+M4</f>
        <v>5</v>
      </c>
      <c r="BA3" s="71"/>
      <c r="BB3" s="75">
        <f>AX3-AZ3</f>
        <v>-3</v>
      </c>
      <c r="BC3" s="75"/>
      <c r="BD3" s="74">
        <f>RANK(BG4,$BG$4:$BG$20)</f>
        <v>7</v>
      </c>
      <c r="BE3" s="74"/>
    </row>
    <row r="4" spans="1:59" ht="21" customHeight="1">
      <c r="A4" s="52"/>
      <c r="B4" s="54"/>
      <c r="C4" s="54"/>
      <c r="D4" s="54"/>
      <c r="E4" s="54"/>
      <c r="F4" s="59"/>
      <c r="G4" s="60"/>
      <c r="H4" s="60"/>
      <c r="I4" s="61"/>
      <c r="J4" s="18"/>
      <c r="K4" s="19"/>
      <c r="L4" s="20"/>
      <c r="M4" s="21"/>
      <c r="N4" s="18"/>
      <c r="O4" s="19"/>
      <c r="P4" s="20"/>
      <c r="Q4" s="21"/>
      <c r="R4" s="18"/>
      <c r="S4" s="19"/>
      <c r="T4" s="20"/>
      <c r="U4" s="21"/>
      <c r="V4" s="18"/>
      <c r="W4" s="19"/>
      <c r="X4" s="20"/>
      <c r="Y4" s="21"/>
      <c r="Z4" s="18"/>
      <c r="AA4" s="19"/>
      <c r="AB4" s="20"/>
      <c r="AC4" s="21"/>
      <c r="AD4" s="18"/>
      <c r="AE4" s="19"/>
      <c r="AF4" s="20"/>
      <c r="AG4" s="21"/>
      <c r="AH4" s="18"/>
      <c r="AI4" s="19"/>
      <c r="AJ4" s="20"/>
      <c r="AK4" s="21"/>
      <c r="AL4" s="6" t="s">
        <v>10</v>
      </c>
      <c r="AM4" s="7"/>
      <c r="AN4" s="8" t="s">
        <v>11</v>
      </c>
      <c r="AO4" s="9"/>
      <c r="AP4" s="71"/>
      <c r="AQ4" s="71"/>
      <c r="AR4" s="71"/>
      <c r="AS4" s="71"/>
      <c r="AT4" s="71"/>
      <c r="AU4" s="71"/>
      <c r="AV4" s="74"/>
      <c r="AW4" s="74"/>
      <c r="AX4" s="71"/>
      <c r="AY4" s="71"/>
      <c r="AZ4" s="71"/>
      <c r="BA4" s="71"/>
      <c r="BB4" s="75"/>
      <c r="BC4" s="75"/>
      <c r="BD4" s="74"/>
      <c r="BE4" s="74"/>
      <c r="BG4" s="13">
        <f>AV3+BB3*0.01+AX3*0.001</f>
        <v>-2.7999999999999997E-2</v>
      </c>
    </row>
    <row r="5" spans="1:59" ht="21" customHeight="1">
      <c r="A5" s="52">
        <v>2</v>
      </c>
      <c r="B5" s="54" t="s">
        <v>20</v>
      </c>
      <c r="C5" s="54"/>
      <c r="D5" s="54"/>
      <c r="E5" s="54"/>
      <c r="F5" s="14"/>
      <c r="G5" s="22"/>
      <c r="H5" s="23"/>
      <c r="I5" s="24"/>
      <c r="J5" s="56"/>
      <c r="K5" s="57"/>
      <c r="L5" s="57"/>
      <c r="M5" s="58"/>
      <c r="N5" s="14"/>
      <c r="O5" s="22"/>
      <c r="P5" s="23"/>
      <c r="Q5" s="24"/>
      <c r="R5" s="14"/>
      <c r="S5" s="22"/>
      <c r="T5" s="23"/>
      <c r="U5" s="24"/>
      <c r="V5" s="14"/>
      <c r="W5" s="22"/>
      <c r="X5" s="23"/>
      <c r="Y5" s="24"/>
      <c r="Z5" s="14" t="s">
        <v>14</v>
      </c>
      <c r="AA5" s="22">
        <v>0</v>
      </c>
      <c r="AB5" s="23" t="s">
        <v>86</v>
      </c>
      <c r="AC5" s="24">
        <v>1</v>
      </c>
      <c r="AD5" s="14" t="s">
        <v>0</v>
      </c>
      <c r="AE5" s="22">
        <v>2</v>
      </c>
      <c r="AF5" s="23" t="s">
        <v>109</v>
      </c>
      <c r="AG5" s="24">
        <v>0</v>
      </c>
      <c r="AH5" s="14"/>
      <c r="AI5" s="22"/>
      <c r="AJ5" s="23"/>
      <c r="AK5" s="24"/>
      <c r="AL5" s="2" t="s">
        <v>10</v>
      </c>
      <c r="AM5" s="10"/>
      <c r="AN5" s="11" t="s">
        <v>11</v>
      </c>
      <c r="AO5" s="12"/>
      <c r="AP5" s="71">
        <f t="shared" ref="AP5" si="0">COUNTIF(F5:AO6,"〇")</f>
        <v>1</v>
      </c>
      <c r="AQ5" s="71"/>
      <c r="AR5" s="71">
        <f t="shared" ref="AR5" si="1">COUNTIF(F5:AO6,"△")</f>
        <v>0</v>
      </c>
      <c r="AS5" s="71"/>
      <c r="AT5" s="71">
        <f t="shared" ref="AT5" si="2">COUNTIF(F5:AO6,"●")</f>
        <v>1</v>
      </c>
      <c r="AU5" s="71"/>
      <c r="AV5" s="74">
        <f t="shared" ref="AV5" si="3">AP5*3+AR5</f>
        <v>3</v>
      </c>
      <c r="AW5" s="74"/>
      <c r="AX5" s="71">
        <f>AM5+AM6+AI5+AI6+AE5+AE6+AA5+AA6+W5+W6+S5+S6+O5+O6+G5+G6</f>
        <v>2</v>
      </c>
      <c r="AY5" s="71"/>
      <c r="AZ5" s="71">
        <f>AO5+AO6+AK5+AK6+AG5+AG6+AC5+AC6+Y5+Y6+U5+U6+Q5+Q6+I5+I6</f>
        <v>1</v>
      </c>
      <c r="BA5" s="71"/>
      <c r="BB5" s="75">
        <f t="shared" ref="BB5" si="4">AX5-AZ5</f>
        <v>1</v>
      </c>
      <c r="BC5" s="75"/>
      <c r="BD5" s="74">
        <f>RANK(BG6,$BG$4:$BG$20)</f>
        <v>3</v>
      </c>
      <c r="BE5" s="74"/>
    </row>
    <row r="6" spans="1:59" ht="21" customHeight="1">
      <c r="A6" s="52"/>
      <c r="B6" s="54"/>
      <c r="C6" s="54"/>
      <c r="D6" s="54"/>
      <c r="E6" s="54"/>
      <c r="F6" s="18"/>
      <c r="G6" s="19"/>
      <c r="H6" s="20"/>
      <c r="I6" s="21"/>
      <c r="J6" s="59"/>
      <c r="K6" s="60"/>
      <c r="L6" s="60"/>
      <c r="M6" s="61"/>
      <c r="N6" s="18"/>
      <c r="O6" s="19"/>
      <c r="P6" s="20"/>
      <c r="Q6" s="21"/>
      <c r="R6" s="18"/>
      <c r="S6" s="19"/>
      <c r="T6" s="20"/>
      <c r="U6" s="21"/>
      <c r="V6" s="18"/>
      <c r="W6" s="19"/>
      <c r="X6" s="20"/>
      <c r="Y6" s="21"/>
      <c r="Z6" s="18"/>
      <c r="AA6" s="19"/>
      <c r="AB6" s="20"/>
      <c r="AC6" s="21"/>
      <c r="AD6" s="18"/>
      <c r="AE6" s="19"/>
      <c r="AF6" s="20"/>
      <c r="AG6" s="21"/>
      <c r="AH6" s="18"/>
      <c r="AI6" s="19"/>
      <c r="AJ6" s="20"/>
      <c r="AK6" s="21"/>
      <c r="AL6" s="6" t="s">
        <v>10</v>
      </c>
      <c r="AM6" s="7"/>
      <c r="AN6" s="8" t="s">
        <v>11</v>
      </c>
      <c r="AO6" s="9"/>
      <c r="AP6" s="71"/>
      <c r="AQ6" s="71"/>
      <c r="AR6" s="71"/>
      <c r="AS6" s="71"/>
      <c r="AT6" s="71"/>
      <c r="AU6" s="71"/>
      <c r="AV6" s="74"/>
      <c r="AW6" s="74"/>
      <c r="AX6" s="71"/>
      <c r="AY6" s="71"/>
      <c r="AZ6" s="71"/>
      <c r="BA6" s="71"/>
      <c r="BB6" s="75"/>
      <c r="BC6" s="75"/>
      <c r="BD6" s="74"/>
      <c r="BE6" s="74"/>
      <c r="BG6" s="13">
        <f>AV5+BB5*0.01+AX5*0.001</f>
        <v>3.0119999999999996</v>
      </c>
    </row>
    <row r="7" spans="1:59" ht="21" customHeight="1">
      <c r="A7" s="52">
        <v>3</v>
      </c>
      <c r="B7" s="54" t="s">
        <v>21</v>
      </c>
      <c r="C7" s="54"/>
      <c r="D7" s="54"/>
      <c r="E7" s="54"/>
      <c r="F7" s="14"/>
      <c r="G7" s="22"/>
      <c r="H7" s="23"/>
      <c r="I7" s="24"/>
      <c r="J7" s="14"/>
      <c r="K7" s="22"/>
      <c r="L7" s="23"/>
      <c r="M7" s="24"/>
      <c r="N7" s="62"/>
      <c r="O7" s="63"/>
      <c r="P7" s="63"/>
      <c r="Q7" s="64"/>
      <c r="R7" s="14"/>
      <c r="S7" s="22"/>
      <c r="T7" s="23"/>
      <c r="U7" s="24"/>
      <c r="V7" s="14"/>
      <c r="W7" s="22"/>
      <c r="X7" s="23"/>
      <c r="Y7" s="24"/>
      <c r="Z7" s="14"/>
      <c r="AA7" s="22"/>
      <c r="AB7" s="23"/>
      <c r="AC7" s="24"/>
      <c r="AD7" s="14" t="s">
        <v>14</v>
      </c>
      <c r="AE7" s="22">
        <v>6</v>
      </c>
      <c r="AF7" s="23" t="s">
        <v>86</v>
      </c>
      <c r="AG7" s="24">
        <v>7</v>
      </c>
      <c r="AH7" s="14" t="s">
        <v>14</v>
      </c>
      <c r="AI7" s="22">
        <v>1</v>
      </c>
      <c r="AJ7" s="23" t="s">
        <v>111</v>
      </c>
      <c r="AK7" s="24">
        <v>4</v>
      </c>
      <c r="AL7" s="2" t="s">
        <v>10</v>
      </c>
      <c r="AM7" s="10"/>
      <c r="AN7" s="11" t="s">
        <v>11</v>
      </c>
      <c r="AO7" s="12"/>
      <c r="AP7" s="71">
        <f t="shared" ref="AP7" si="5">COUNTIF(F7:AO8,"〇")</f>
        <v>0</v>
      </c>
      <c r="AQ7" s="71"/>
      <c r="AR7" s="71">
        <f t="shared" ref="AR7" si="6">COUNTIF(F7:AO8,"△")</f>
        <v>0</v>
      </c>
      <c r="AS7" s="71"/>
      <c r="AT7" s="71">
        <f t="shared" ref="AT7" si="7">COUNTIF(F7:AO8,"●")</f>
        <v>2</v>
      </c>
      <c r="AU7" s="71"/>
      <c r="AV7" s="74">
        <f t="shared" ref="AV7" si="8">AP7*3+AR7</f>
        <v>0</v>
      </c>
      <c r="AW7" s="74"/>
      <c r="AX7" s="71">
        <f>AM7+AM8+AI7+AI8+AE7+AE8+AA7+AA8+W7+W8+S7+S8+K7+K8+G7+G8</f>
        <v>7</v>
      </c>
      <c r="AY7" s="71"/>
      <c r="AZ7" s="71">
        <f>AO7+AO8+AK7+AK8+AG7+AG8+AC7+AC8+Y7+Y8+U7+U8+M7+M8+I7+I8</f>
        <v>11</v>
      </c>
      <c r="BA7" s="71"/>
      <c r="BB7" s="75">
        <f t="shared" ref="BB7" si="9">AX7-AZ7</f>
        <v>-4</v>
      </c>
      <c r="BC7" s="75"/>
      <c r="BD7" s="74">
        <f t="shared" ref="BD7" si="10">RANK(BG8,$BG$4:$BG$20)</f>
        <v>8</v>
      </c>
      <c r="BE7" s="74"/>
    </row>
    <row r="8" spans="1:59" ht="21" customHeight="1">
      <c r="A8" s="52"/>
      <c r="B8" s="54"/>
      <c r="C8" s="54"/>
      <c r="D8" s="54"/>
      <c r="E8" s="54"/>
      <c r="F8" s="18"/>
      <c r="G8" s="19"/>
      <c r="H8" s="20"/>
      <c r="I8" s="21"/>
      <c r="J8" s="18"/>
      <c r="K8" s="19"/>
      <c r="L8" s="20"/>
      <c r="M8" s="21"/>
      <c r="N8" s="59"/>
      <c r="O8" s="60"/>
      <c r="P8" s="60"/>
      <c r="Q8" s="61"/>
      <c r="R8" s="18"/>
      <c r="S8" s="19"/>
      <c r="T8" s="20"/>
      <c r="U8" s="21"/>
      <c r="V8" s="18"/>
      <c r="W8" s="19"/>
      <c r="X8" s="20"/>
      <c r="Y8" s="21"/>
      <c r="Z8" s="18"/>
      <c r="AA8" s="19"/>
      <c r="AB8" s="20"/>
      <c r="AC8" s="21"/>
      <c r="AD8" s="18"/>
      <c r="AE8" s="19"/>
      <c r="AF8" s="20"/>
      <c r="AG8" s="21"/>
      <c r="AH8" s="18"/>
      <c r="AI8" s="19"/>
      <c r="AJ8" s="20"/>
      <c r="AK8" s="21"/>
      <c r="AL8" s="6" t="s">
        <v>10</v>
      </c>
      <c r="AM8" s="7"/>
      <c r="AN8" s="8" t="s">
        <v>11</v>
      </c>
      <c r="AO8" s="9"/>
      <c r="AP8" s="71"/>
      <c r="AQ8" s="71"/>
      <c r="AR8" s="71"/>
      <c r="AS8" s="71"/>
      <c r="AT8" s="71"/>
      <c r="AU8" s="71"/>
      <c r="AV8" s="74"/>
      <c r="AW8" s="74"/>
      <c r="AX8" s="71"/>
      <c r="AY8" s="71"/>
      <c r="AZ8" s="71"/>
      <c r="BA8" s="71"/>
      <c r="BB8" s="75"/>
      <c r="BC8" s="75"/>
      <c r="BD8" s="74"/>
      <c r="BE8" s="74"/>
      <c r="BG8" s="13">
        <f t="shared" ref="BG8" si="11">AV7+BB7*0.01+AX7*0.001</f>
        <v>-3.3000000000000002E-2</v>
      </c>
    </row>
    <row r="9" spans="1:59" ht="21" customHeight="1">
      <c r="A9" s="52">
        <v>4</v>
      </c>
      <c r="B9" s="54" t="s">
        <v>22</v>
      </c>
      <c r="C9" s="54"/>
      <c r="D9" s="54"/>
      <c r="E9" s="54"/>
      <c r="F9" s="14"/>
      <c r="G9" s="22"/>
      <c r="H9" s="23"/>
      <c r="I9" s="24"/>
      <c r="J9" s="14"/>
      <c r="K9" s="22"/>
      <c r="L9" s="23"/>
      <c r="M9" s="24"/>
      <c r="N9" s="14"/>
      <c r="O9" s="22"/>
      <c r="P9" s="23"/>
      <c r="Q9" s="24"/>
      <c r="R9" s="62"/>
      <c r="S9" s="63"/>
      <c r="T9" s="63"/>
      <c r="U9" s="64"/>
      <c r="V9" s="14"/>
      <c r="W9" s="22"/>
      <c r="X9" s="23"/>
      <c r="Y9" s="24"/>
      <c r="Z9" s="14"/>
      <c r="AA9" s="22"/>
      <c r="AB9" s="23"/>
      <c r="AC9" s="24"/>
      <c r="AD9" s="14"/>
      <c r="AE9" s="22"/>
      <c r="AF9" s="23"/>
      <c r="AG9" s="24"/>
      <c r="AH9" s="14" t="s">
        <v>14</v>
      </c>
      <c r="AI9" s="22">
        <v>2</v>
      </c>
      <c r="AJ9" s="23" t="s">
        <v>86</v>
      </c>
      <c r="AK9" s="24">
        <v>4</v>
      </c>
      <c r="AL9" s="2" t="s">
        <v>10</v>
      </c>
      <c r="AM9" s="10"/>
      <c r="AN9" s="11" t="s">
        <v>11</v>
      </c>
      <c r="AO9" s="12"/>
      <c r="AP9" s="71">
        <f t="shared" ref="AP9" si="12">COUNTIF(F9:AO10,"〇")</f>
        <v>0</v>
      </c>
      <c r="AQ9" s="71"/>
      <c r="AR9" s="71">
        <f t="shared" ref="AR9" si="13">COUNTIF(F9:AO10,"△")</f>
        <v>0</v>
      </c>
      <c r="AS9" s="71"/>
      <c r="AT9" s="71">
        <f t="shared" ref="AT9" si="14">COUNTIF(F9:AO10,"●")</f>
        <v>1</v>
      </c>
      <c r="AU9" s="71"/>
      <c r="AV9" s="74">
        <f t="shared" ref="AV9" si="15">AP9*3+AR9</f>
        <v>0</v>
      </c>
      <c r="AW9" s="74"/>
      <c r="AX9" s="71">
        <f>AM9+AM10+AI9+AI10+AE9+AE10+AA9+AA10+W9+W10+O9+O10+K9+K10+G9+G10</f>
        <v>2</v>
      </c>
      <c r="AY9" s="71"/>
      <c r="AZ9" s="71">
        <f>AO9+AO10+AK9+AK10+AG9+AG10+AC9+AC10+Y9+Y10+Q9+Q10+M9+M10+I9+I10</f>
        <v>4</v>
      </c>
      <c r="BA9" s="71"/>
      <c r="BB9" s="75">
        <f t="shared" ref="BB9" si="16">AX9-AZ9</f>
        <v>-2</v>
      </c>
      <c r="BC9" s="75"/>
      <c r="BD9" s="74">
        <f t="shared" ref="BD9" si="17">RANK(BG10,$BG$4:$BG$20)</f>
        <v>6</v>
      </c>
      <c r="BE9" s="74"/>
    </row>
    <row r="10" spans="1:59" ht="21" customHeight="1">
      <c r="A10" s="52"/>
      <c r="B10" s="54"/>
      <c r="C10" s="54"/>
      <c r="D10" s="54"/>
      <c r="E10" s="54"/>
      <c r="F10" s="18"/>
      <c r="G10" s="19"/>
      <c r="H10" s="20"/>
      <c r="I10" s="21"/>
      <c r="J10" s="18"/>
      <c r="K10" s="19"/>
      <c r="L10" s="20"/>
      <c r="M10" s="21"/>
      <c r="N10" s="18"/>
      <c r="O10" s="19"/>
      <c r="P10" s="20"/>
      <c r="Q10" s="21"/>
      <c r="R10" s="59"/>
      <c r="S10" s="60"/>
      <c r="T10" s="60"/>
      <c r="U10" s="61"/>
      <c r="V10" s="18"/>
      <c r="W10" s="19"/>
      <c r="X10" s="20"/>
      <c r="Y10" s="21"/>
      <c r="Z10" s="18"/>
      <c r="AA10" s="19"/>
      <c r="AB10" s="20"/>
      <c r="AC10" s="21"/>
      <c r="AD10" s="18"/>
      <c r="AE10" s="19"/>
      <c r="AF10" s="20"/>
      <c r="AG10" s="21"/>
      <c r="AH10" s="18"/>
      <c r="AI10" s="19"/>
      <c r="AJ10" s="20"/>
      <c r="AK10" s="21"/>
      <c r="AL10" s="6" t="s">
        <v>10</v>
      </c>
      <c r="AM10" s="7"/>
      <c r="AN10" s="8" t="s">
        <v>11</v>
      </c>
      <c r="AO10" s="9"/>
      <c r="AP10" s="71"/>
      <c r="AQ10" s="71"/>
      <c r="AR10" s="71"/>
      <c r="AS10" s="71"/>
      <c r="AT10" s="71"/>
      <c r="AU10" s="71"/>
      <c r="AV10" s="74"/>
      <c r="AW10" s="74"/>
      <c r="AX10" s="71"/>
      <c r="AY10" s="71"/>
      <c r="AZ10" s="71"/>
      <c r="BA10" s="71"/>
      <c r="BB10" s="75"/>
      <c r="BC10" s="75"/>
      <c r="BD10" s="74"/>
      <c r="BE10" s="74"/>
      <c r="BG10" s="13">
        <f t="shared" ref="BG10" si="18">AV9+BB9*0.01+AX9*0.001</f>
        <v>-1.8000000000000002E-2</v>
      </c>
    </row>
    <row r="11" spans="1:59" ht="21" customHeight="1">
      <c r="A11" s="52">
        <v>5</v>
      </c>
      <c r="B11" s="54" t="s">
        <v>23</v>
      </c>
      <c r="C11" s="54"/>
      <c r="D11" s="54"/>
      <c r="E11" s="54"/>
      <c r="F11" s="14" t="s">
        <v>0</v>
      </c>
      <c r="G11" s="22">
        <v>1</v>
      </c>
      <c r="H11" s="23" t="s">
        <v>86</v>
      </c>
      <c r="I11" s="24">
        <v>0</v>
      </c>
      <c r="J11" s="14"/>
      <c r="K11" s="22"/>
      <c r="L11" s="23"/>
      <c r="M11" s="24"/>
      <c r="N11" s="14"/>
      <c r="O11" s="22"/>
      <c r="P11" s="23"/>
      <c r="Q11" s="24"/>
      <c r="R11" s="14"/>
      <c r="S11" s="22"/>
      <c r="T11" s="23"/>
      <c r="U11" s="24"/>
      <c r="V11" s="62"/>
      <c r="W11" s="63"/>
      <c r="X11" s="63"/>
      <c r="Y11" s="64"/>
      <c r="Z11" s="14"/>
      <c r="AA11" s="22"/>
      <c r="AB11" s="23"/>
      <c r="AC11" s="24"/>
      <c r="AD11" s="14"/>
      <c r="AE11" s="22"/>
      <c r="AF11" s="23"/>
      <c r="AG11" s="24"/>
      <c r="AH11" s="14"/>
      <c r="AI11" s="22"/>
      <c r="AJ11" s="23"/>
      <c r="AK11" s="24"/>
      <c r="AL11" s="2" t="s">
        <v>10</v>
      </c>
      <c r="AM11" s="10"/>
      <c r="AN11" s="11" t="s">
        <v>11</v>
      </c>
      <c r="AO11" s="12"/>
      <c r="AP11" s="71">
        <f t="shared" ref="AP11" si="19">COUNTIF(F11:AO12,"〇")</f>
        <v>1</v>
      </c>
      <c r="AQ11" s="71"/>
      <c r="AR11" s="71">
        <f t="shared" ref="AR11" si="20">COUNTIF(F11:AO12,"△")</f>
        <v>0</v>
      </c>
      <c r="AS11" s="71"/>
      <c r="AT11" s="71">
        <f t="shared" ref="AT11" si="21">COUNTIF(F11:AO12,"●")</f>
        <v>0</v>
      </c>
      <c r="AU11" s="71"/>
      <c r="AV11" s="74">
        <f t="shared" ref="AV11" si="22">AP11*3+AR11</f>
        <v>3</v>
      </c>
      <c r="AW11" s="74"/>
      <c r="AX11" s="71">
        <f>AM11+AM12+AI11+AI12+AE11+AE12+AA11+AA12+S11+S12+O11+O12+K11+K12+G11+G12</f>
        <v>1</v>
      </c>
      <c r="AY11" s="71"/>
      <c r="AZ11" s="71">
        <f>AO11+AO12+AK11+AK12+AG11+AG12+AC11+AC12+U11+U12+Q11+Q12+M11+M12+I11+I12</f>
        <v>0</v>
      </c>
      <c r="BA11" s="71"/>
      <c r="BB11" s="75">
        <f t="shared" ref="BB11" si="23">AX11-AZ11</f>
        <v>1</v>
      </c>
      <c r="BC11" s="75"/>
      <c r="BD11" s="74">
        <f t="shared" ref="BD11" si="24">RANK(BG12,$BG$4:$BG$20)</f>
        <v>4</v>
      </c>
      <c r="BE11" s="74"/>
    </row>
    <row r="12" spans="1:59" ht="21" customHeight="1">
      <c r="A12" s="52"/>
      <c r="B12" s="54"/>
      <c r="C12" s="54"/>
      <c r="D12" s="54"/>
      <c r="E12" s="54"/>
      <c r="F12" s="18"/>
      <c r="G12" s="19"/>
      <c r="H12" s="20"/>
      <c r="I12" s="21"/>
      <c r="J12" s="18"/>
      <c r="K12" s="19"/>
      <c r="L12" s="20"/>
      <c r="M12" s="21"/>
      <c r="N12" s="18"/>
      <c r="O12" s="19"/>
      <c r="P12" s="20"/>
      <c r="Q12" s="21"/>
      <c r="R12" s="18"/>
      <c r="S12" s="19"/>
      <c r="T12" s="20"/>
      <c r="U12" s="21"/>
      <c r="V12" s="59"/>
      <c r="W12" s="60"/>
      <c r="X12" s="60"/>
      <c r="Y12" s="61"/>
      <c r="Z12" s="18"/>
      <c r="AA12" s="19"/>
      <c r="AB12" s="20"/>
      <c r="AC12" s="21"/>
      <c r="AD12" s="18"/>
      <c r="AE12" s="19"/>
      <c r="AF12" s="20"/>
      <c r="AG12" s="21"/>
      <c r="AH12" s="18"/>
      <c r="AI12" s="19"/>
      <c r="AJ12" s="20"/>
      <c r="AK12" s="21"/>
      <c r="AL12" s="6" t="s">
        <v>10</v>
      </c>
      <c r="AM12" s="7"/>
      <c r="AN12" s="8" t="s">
        <v>11</v>
      </c>
      <c r="AO12" s="9"/>
      <c r="AP12" s="71"/>
      <c r="AQ12" s="71"/>
      <c r="AR12" s="71"/>
      <c r="AS12" s="71"/>
      <c r="AT12" s="71"/>
      <c r="AU12" s="71"/>
      <c r="AV12" s="74"/>
      <c r="AW12" s="74"/>
      <c r="AX12" s="71"/>
      <c r="AY12" s="71"/>
      <c r="AZ12" s="71"/>
      <c r="BA12" s="71"/>
      <c r="BB12" s="75"/>
      <c r="BC12" s="75"/>
      <c r="BD12" s="74"/>
      <c r="BE12" s="74"/>
      <c r="BG12" s="13">
        <f t="shared" ref="BG12" si="25">AV11+BB11*0.01+AX11*0.001</f>
        <v>3.0109999999999997</v>
      </c>
    </row>
    <row r="13" spans="1:59" ht="21" customHeight="1">
      <c r="A13" s="52">
        <v>6</v>
      </c>
      <c r="B13" s="54" t="s">
        <v>24</v>
      </c>
      <c r="C13" s="54"/>
      <c r="D13" s="54"/>
      <c r="E13" s="54"/>
      <c r="F13" s="14" t="s">
        <v>0</v>
      </c>
      <c r="G13" s="22">
        <v>4</v>
      </c>
      <c r="H13" s="23" t="s">
        <v>108</v>
      </c>
      <c r="I13" s="24">
        <v>2</v>
      </c>
      <c r="J13" s="14" t="s">
        <v>0</v>
      </c>
      <c r="K13" s="22">
        <v>1</v>
      </c>
      <c r="L13" s="23" t="s">
        <v>86</v>
      </c>
      <c r="M13" s="24">
        <v>0</v>
      </c>
      <c r="N13" s="14"/>
      <c r="O13" s="22"/>
      <c r="P13" s="23"/>
      <c r="Q13" s="24"/>
      <c r="R13" s="14"/>
      <c r="S13" s="22"/>
      <c r="T13" s="23"/>
      <c r="U13" s="24"/>
      <c r="V13" s="14"/>
      <c r="W13" s="22"/>
      <c r="X13" s="23"/>
      <c r="Y13" s="24"/>
      <c r="Z13" s="62"/>
      <c r="AA13" s="63"/>
      <c r="AB13" s="63"/>
      <c r="AC13" s="64"/>
      <c r="AD13" s="14"/>
      <c r="AE13" s="22"/>
      <c r="AF13" s="23"/>
      <c r="AG13" s="24"/>
      <c r="AH13" s="14"/>
      <c r="AI13" s="22"/>
      <c r="AJ13" s="23"/>
      <c r="AK13" s="24"/>
      <c r="AL13" s="2" t="s">
        <v>10</v>
      </c>
      <c r="AM13" s="10"/>
      <c r="AN13" s="11" t="s">
        <v>11</v>
      </c>
      <c r="AO13" s="12"/>
      <c r="AP13" s="71">
        <f t="shared" ref="AP13" si="26">COUNTIF(F13:AO14,"〇")</f>
        <v>2</v>
      </c>
      <c r="AQ13" s="71"/>
      <c r="AR13" s="71">
        <f t="shared" ref="AR13" si="27">COUNTIF(F13:AO14,"△")</f>
        <v>0</v>
      </c>
      <c r="AS13" s="71"/>
      <c r="AT13" s="71">
        <f t="shared" ref="AT13" si="28">COUNTIF(F13:AO14,"●")</f>
        <v>0</v>
      </c>
      <c r="AU13" s="71"/>
      <c r="AV13" s="74">
        <f t="shared" ref="AV13" si="29">AP13*3+AR13</f>
        <v>6</v>
      </c>
      <c r="AW13" s="74"/>
      <c r="AX13" s="71">
        <f>AM13+AM14+AI13+AI14+AE13+AE14+W13+W14+S13+S14+O13+O14+K13+K14+G13+G14</f>
        <v>5</v>
      </c>
      <c r="AY13" s="71"/>
      <c r="AZ13" s="71">
        <f>AO13+AO14+AK13+AK14+AG13+AG14+Y13+Y14+U13+U14+Q13+Q14+M13+M14+I13+I14</f>
        <v>2</v>
      </c>
      <c r="BA13" s="71"/>
      <c r="BB13" s="75">
        <f t="shared" ref="BB13" si="30">AX13-AZ13</f>
        <v>3</v>
      </c>
      <c r="BC13" s="75"/>
      <c r="BD13" s="74">
        <f t="shared" ref="BD13" si="31">RANK(BG14,$BG$4:$BG$20)</f>
        <v>2</v>
      </c>
      <c r="BE13" s="74"/>
    </row>
    <row r="14" spans="1:59" ht="21" customHeight="1">
      <c r="A14" s="52"/>
      <c r="B14" s="54"/>
      <c r="C14" s="54"/>
      <c r="D14" s="54"/>
      <c r="E14" s="54"/>
      <c r="F14" s="18"/>
      <c r="G14" s="19"/>
      <c r="H14" s="20"/>
      <c r="I14" s="21"/>
      <c r="J14" s="18"/>
      <c r="K14" s="19"/>
      <c r="L14" s="20"/>
      <c r="M14" s="21"/>
      <c r="N14" s="18"/>
      <c r="O14" s="19"/>
      <c r="P14" s="20"/>
      <c r="Q14" s="21"/>
      <c r="R14" s="18"/>
      <c r="S14" s="19"/>
      <c r="T14" s="20"/>
      <c r="U14" s="21"/>
      <c r="V14" s="18"/>
      <c r="W14" s="19"/>
      <c r="X14" s="20"/>
      <c r="Y14" s="21"/>
      <c r="Z14" s="59"/>
      <c r="AA14" s="60"/>
      <c r="AB14" s="60"/>
      <c r="AC14" s="61"/>
      <c r="AD14" s="18"/>
      <c r="AE14" s="19"/>
      <c r="AF14" s="20"/>
      <c r="AG14" s="21"/>
      <c r="AH14" s="18"/>
      <c r="AI14" s="19"/>
      <c r="AJ14" s="20"/>
      <c r="AK14" s="21"/>
      <c r="AL14" s="6" t="s">
        <v>10</v>
      </c>
      <c r="AM14" s="7"/>
      <c r="AN14" s="8" t="s">
        <v>11</v>
      </c>
      <c r="AO14" s="9"/>
      <c r="AP14" s="71"/>
      <c r="AQ14" s="71"/>
      <c r="AR14" s="71"/>
      <c r="AS14" s="71"/>
      <c r="AT14" s="71"/>
      <c r="AU14" s="71"/>
      <c r="AV14" s="74"/>
      <c r="AW14" s="74"/>
      <c r="AX14" s="71"/>
      <c r="AY14" s="71"/>
      <c r="AZ14" s="71"/>
      <c r="BA14" s="71"/>
      <c r="BB14" s="75"/>
      <c r="BC14" s="75"/>
      <c r="BD14" s="74"/>
      <c r="BE14" s="74"/>
      <c r="BG14" s="13">
        <f t="shared" ref="BG14" si="32">AV13+BB13*0.01+AX13*0.001</f>
        <v>6.0350000000000001</v>
      </c>
    </row>
    <row r="15" spans="1:59" ht="21" customHeight="1">
      <c r="A15" s="52">
        <v>7</v>
      </c>
      <c r="B15" s="54" t="s">
        <v>25</v>
      </c>
      <c r="C15" s="54"/>
      <c r="D15" s="54"/>
      <c r="E15" s="54"/>
      <c r="F15" s="14"/>
      <c r="G15" s="22"/>
      <c r="H15" s="23"/>
      <c r="I15" s="24"/>
      <c r="J15" s="14" t="s">
        <v>14</v>
      </c>
      <c r="K15" s="22">
        <v>0</v>
      </c>
      <c r="L15" s="23" t="s">
        <v>110</v>
      </c>
      <c r="M15" s="24">
        <v>2</v>
      </c>
      <c r="N15" s="14" t="s">
        <v>0</v>
      </c>
      <c r="O15" s="22">
        <v>7</v>
      </c>
      <c r="P15" s="23" t="s">
        <v>86</v>
      </c>
      <c r="Q15" s="24">
        <v>6</v>
      </c>
      <c r="R15" s="14"/>
      <c r="S15" s="22"/>
      <c r="T15" s="23"/>
      <c r="U15" s="24"/>
      <c r="V15" s="14"/>
      <c r="W15" s="22"/>
      <c r="X15" s="23"/>
      <c r="Y15" s="24"/>
      <c r="Z15" s="14"/>
      <c r="AA15" s="22"/>
      <c r="AB15" s="23"/>
      <c r="AC15" s="24"/>
      <c r="AD15" s="62"/>
      <c r="AE15" s="63"/>
      <c r="AF15" s="63"/>
      <c r="AG15" s="64"/>
      <c r="AH15" s="14"/>
      <c r="AI15" s="22"/>
      <c r="AJ15" s="23"/>
      <c r="AK15" s="24"/>
      <c r="AL15" s="2" t="s">
        <v>10</v>
      </c>
      <c r="AM15" s="10"/>
      <c r="AN15" s="11" t="s">
        <v>11</v>
      </c>
      <c r="AO15" s="12"/>
      <c r="AP15" s="71">
        <f t="shared" ref="AP15" si="33">COUNTIF(F15:AO16,"〇")</f>
        <v>1</v>
      </c>
      <c r="AQ15" s="71"/>
      <c r="AR15" s="71">
        <f t="shared" ref="AR15" si="34">COUNTIF(F15:AO16,"△")</f>
        <v>0</v>
      </c>
      <c r="AS15" s="71"/>
      <c r="AT15" s="71">
        <f t="shared" ref="AT15" si="35">COUNTIF(F15:AO16,"●")</f>
        <v>1</v>
      </c>
      <c r="AU15" s="71"/>
      <c r="AV15" s="74">
        <f t="shared" ref="AV15" si="36">AP15*3+AR15</f>
        <v>3</v>
      </c>
      <c r="AW15" s="74"/>
      <c r="AX15" s="71">
        <f>AM15+AM16+AI15+AI16+AA15+AA16+W15+W16+S15+S16+O15+O16+K15+K16+G15+G16</f>
        <v>7</v>
      </c>
      <c r="AY15" s="71"/>
      <c r="AZ15" s="71">
        <f>AO15+AO16+AK15+AK16+AC15+AC16+Y15+Y16+U15+U16+Q15+Q16+M15+M16+I15+I16</f>
        <v>8</v>
      </c>
      <c r="BA15" s="71"/>
      <c r="BB15" s="75">
        <f t="shared" ref="BB15" si="37">AX15-AZ15</f>
        <v>-1</v>
      </c>
      <c r="BC15" s="75"/>
      <c r="BD15" s="74">
        <f t="shared" ref="BD15" si="38">RANK(BG16,$BG$4:$BG$20)</f>
        <v>5</v>
      </c>
      <c r="BE15" s="74"/>
    </row>
    <row r="16" spans="1:59" ht="21" customHeight="1">
      <c r="A16" s="52"/>
      <c r="B16" s="54"/>
      <c r="C16" s="54"/>
      <c r="D16" s="54"/>
      <c r="E16" s="54"/>
      <c r="F16" s="18"/>
      <c r="G16" s="19"/>
      <c r="H16" s="20"/>
      <c r="I16" s="21"/>
      <c r="J16" s="18"/>
      <c r="K16" s="19"/>
      <c r="L16" s="20"/>
      <c r="M16" s="21"/>
      <c r="N16" s="18"/>
      <c r="O16" s="19"/>
      <c r="P16" s="20"/>
      <c r="Q16" s="21"/>
      <c r="R16" s="18"/>
      <c r="S16" s="19"/>
      <c r="T16" s="20"/>
      <c r="U16" s="21"/>
      <c r="V16" s="18"/>
      <c r="W16" s="19"/>
      <c r="X16" s="20"/>
      <c r="Y16" s="21"/>
      <c r="Z16" s="18"/>
      <c r="AA16" s="19"/>
      <c r="AB16" s="20"/>
      <c r="AC16" s="21"/>
      <c r="AD16" s="59"/>
      <c r="AE16" s="60"/>
      <c r="AF16" s="60"/>
      <c r="AG16" s="61"/>
      <c r="AH16" s="18"/>
      <c r="AI16" s="19"/>
      <c r="AJ16" s="20"/>
      <c r="AK16" s="21"/>
      <c r="AL16" s="6" t="s">
        <v>10</v>
      </c>
      <c r="AM16" s="7"/>
      <c r="AN16" s="8" t="s">
        <v>11</v>
      </c>
      <c r="AO16" s="9"/>
      <c r="AP16" s="71"/>
      <c r="AQ16" s="71"/>
      <c r="AR16" s="71"/>
      <c r="AS16" s="71"/>
      <c r="AT16" s="71"/>
      <c r="AU16" s="71"/>
      <c r="AV16" s="74"/>
      <c r="AW16" s="74"/>
      <c r="AX16" s="71"/>
      <c r="AY16" s="71"/>
      <c r="AZ16" s="71"/>
      <c r="BA16" s="71"/>
      <c r="BB16" s="75"/>
      <c r="BC16" s="75"/>
      <c r="BD16" s="74"/>
      <c r="BE16" s="74"/>
      <c r="BG16" s="13">
        <f t="shared" ref="BG16" si="39">AV15+BB15*0.01+AX15*0.001</f>
        <v>2.9970000000000003</v>
      </c>
    </row>
    <row r="17" spans="1:59" ht="21" customHeight="1">
      <c r="A17" s="52">
        <v>8</v>
      </c>
      <c r="B17" s="54" t="s">
        <v>26</v>
      </c>
      <c r="C17" s="54"/>
      <c r="D17" s="54"/>
      <c r="E17" s="54"/>
      <c r="F17" s="14"/>
      <c r="G17" s="22"/>
      <c r="H17" s="23"/>
      <c r="I17" s="24"/>
      <c r="J17" s="14"/>
      <c r="K17" s="22"/>
      <c r="L17" s="23"/>
      <c r="M17" s="24"/>
      <c r="N17" s="14" t="s">
        <v>0</v>
      </c>
      <c r="O17" s="22">
        <v>4</v>
      </c>
      <c r="P17" s="23" t="s">
        <v>111</v>
      </c>
      <c r="Q17" s="24">
        <v>1</v>
      </c>
      <c r="R17" s="14" t="s">
        <v>0</v>
      </c>
      <c r="S17" s="22">
        <v>4</v>
      </c>
      <c r="T17" s="23" t="s">
        <v>86</v>
      </c>
      <c r="U17" s="24">
        <v>2</v>
      </c>
      <c r="V17" s="14"/>
      <c r="W17" s="22"/>
      <c r="X17" s="23"/>
      <c r="Y17" s="24"/>
      <c r="Z17" s="14"/>
      <c r="AA17" s="22"/>
      <c r="AB17" s="23"/>
      <c r="AC17" s="24"/>
      <c r="AD17" s="14"/>
      <c r="AE17" s="22"/>
      <c r="AF17" s="23"/>
      <c r="AG17" s="24"/>
      <c r="AH17" s="62"/>
      <c r="AI17" s="63"/>
      <c r="AJ17" s="63"/>
      <c r="AK17" s="64"/>
      <c r="AL17" s="2" t="s">
        <v>10</v>
      </c>
      <c r="AM17" s="10"/>
      <c r="AN17" s="11" t="s">
        <v>11</v>
      </c>
      <c r="AO17" s="12"/>
      <c r="AP17" s="71">
        <f t="shared" ref="AP17" si="40">COUNTIF(F17:AO18,"〇")</f>
        <v>2</v>
      </c>
      <c r="AQ17" s="71"/>
      <c r="AR17" s="71">
        <f t="shared" ref="AR17" si="41">COUNTIF(F17:AO18,"△")</f>
        <v>0</v>
      </c>
      <c r="AS17" s="71"/>
      <c r="AT17" s="71">
        <f t="shared" ref="AT17" si="42">COUNTIF(F17:AO18,"●")</f>
        <v>0</v>
      </c>
      <c r="AU17" s="71"/>
      <c r="AV17" s="74">
        <f t="shared" ref="AV17" si="43">AP17*3+AR17</f>
        <v>6</v>
      </c>
      <c r="AW17" s="74"/>
      <c r="AX17" s="71">
        <f>AM17+AM18+AE17+AE18+AA17+AA18+W17+W18+S17+S18+O17+O18+K17+K18+G17+G18</f>
        <v>8</v>
      </c>
      <c r="AY17" s="71"/>
      <c r="AZ17" s="71">
        <f>AO17+AO18+AG17+AG18+AC17+AC18+Y17+Y18+U17+U18+Q17+Q18+M17+M18+I17+I18</f>
        <v>3</v>
      </c>
      <c r="BA17" s="71"/>
      <c r="BB17" s="75">
        <f t="shared" ref="BB17" si="44">AX17-AZ17</f>
        <v>5</v>
      </c>
      <c r="BC17" s="75"/>
      <c r="BD17" s="74">
        <f t="shared" ref="BD17" si="45">RANK(BG18,$BG$4:$BG$20)</f>
        <v>1</v>
      </c>
      <c r="BE17" s="74"/>
    </row>
    <row r="18" spans="1:59" ht="21" customHeight="1">
      <c r="A18" s="52"/>
      <c r="B18" s="54"/>
      <c r="C18" s="54"/>
      <c r="D18" s="54"/>
      <c r="E18" s="54"/>
      <c r="F18" s="18"/>
      <c r="G18" s="19"/>
      <c r="H18" s="20"/>
      <c r="I18" s="21"/>
      <c r="J18" s="18"/>
      <c r="K18" s="19"/>
      <c r="L18" s="20"/>
      <c r="M18" s="21"/>
      <c r="N18" s="18"/>
      <c r="O18" s="19"/>
      <c r="P18" s="20"/>
      <c r="Q18" s="21"/>
      <c r="R18" s="18"/>
      <c r="S18" s="19"/>
      <c r="T18" s="20"/>
      <c r="U18" s="21"/>
      <c r="V18" s="18"/>
      <c r="W18" s="19"/>
      <c r="X18" s="20"/>
      <c r="Y18" s="21"/>
      <c r="Z18" s="18"/>
      <c r="AA18" s="19"/>
      <c r="AB18" s="20"/>
      <c r="AC18" s="21"/>
      <c r="AD18" s="18"/>
      <c r="AE18" s="19"/>
      <c r="AF18" s="20"/>
      <c r="AG18" s="21"/>
      <c r="AH18" s="59"/>
      <c r="AI18" s="60"/>
      <c r="AJ18" s="60"/>
      <c r="AK18" s="61"/>
      <c r="AL18" s="6" t="s">
        <v>10</v>
      </c>
      <c r="AM18" s="7"/>
      <c r="AN18" s="8" t="s">
        <v>11</v>
      </c>
      <c r="AO18" s="9"/>
      <c r="AP18" s="71"/>
      <c r="AQ18" s="71"/>
      <c r="AR18" s="71"/>
      <c r="AS18" s="71"/>
      <c r="AT18" s="71"/>
      <c r="AU18" s="71"/>
      <c r="AV18" s="74"/>
      <c r="AW18" s="74"/>
      <c r="AX18" s="71"/>
      <c r="AY18" s="71"/>
      <c r="AZ18" s="71"/>
      <c r="BA18" s="71"/>
      <c r="BB18" s="75"/>
      <c r="BC18" s="75"/>
      <c r="BD18" s="74"/>
      <c r="BE18" s="74"/>
      <c r="BG18" s="13">
        <f t="shared" ref="BG18" si="46">AV17+BB17*0.01+AX17*0.001</f>
        <v>6.0579999999999998</v>
      </c>
    </row>
    <row r="19" spans="1:59" ht="21" customHeight="1">
      <c r="A19" s="52">
        <v>9</v>
      </c>
      <c r="B19" s="55" t="s">
        <v>10</v>
      </c>
      <c r="C19" s="55"/>
      <c r="D19" s="55"/>
      <c r="E19" s="55"/>
      <c r="F19" s="25" t="s">
        <v>10</v>
      </c>
      <c r="G19" s="26"/>
      <c r="H19" s="32" t="s">
        <v>11</v>
      </c>
      <c r="I19" s="27"/>
      <c r="J19" s="25" t="s">
        <v>10</v>
      </c>
      <c r="K19" s="26"/>
      <c r="L19" s="32" t="s">
        <v>11</v>
      </c>
      <c r="M19" s="27"/>
      <c r="N19" s="25" t="s">
        <v>10</v>
      </c>
      <c r="O19" s="26"/>
      <c r="P19" s="32" t="s">
        <v>11</v>
      </c>
      <c r="Q19" s="27"/>
      <c r="R19" s="25" t="s">
        <v>10</v>
      </c>
      <c r="S19" s="26"/>
      <c r="T19" s="32" t="s">
        <v>11</v>
      </c>
      <c r="U19" s="27"/>
      <c r="V19" s="25" t="s">
        <v>10</v>
      </c>
      <c r="W19" s="26"/>
      <c r="X19" s="32" t="s">
        <v>11</v>
      </c>
      <c r="Y19" s="27"/>
      <c r="Z19" s="25" t="s">
        <v>10</v>
      </c>
      <c r="AA19" s="26"/>
      <c r="AB19" s="32" t="s">
        <v>11</v>
      </c>
      <c r="AC19" s="27"/>
      <c r="AD19" s="25" t="s">
        <v>10</v>
      </c>
      <c r="AE19" s="26"/>
      <c r="AF19" s="32" t="s">
        <v>11</v>
      </c>
      <c r="AG19" s="27"/>
      <c r="AH19" s="25" t="s">
        <v>10</v>
      </c>
      <c r="AI19" s="26"/>
      <c r="AJ19" s="32" t="s">
        <v>11</v>
      </c>
      <c r="AK19" s="27"/>
      <c r="AL19" s="65"/>
      <c r="AM19" s="66"/>
      <c r="AN19" s="66"/>
      <c r="AO19" s="67"/>
      <c r="AP19" s="78">
        <f t="shared" ref="AP19" si="47">COUNTIF(F19:AO20,"〇")</f>
        <v>0</v>
      </c>
      <c r="AQ19" s="78"/>
      <c r="AR19" s="78">
        <f t="shared" ref="AR19" si="48">COUNTIF(F19:AO20,"△")</f>
        <v>0</v>
      </c>
      <c r="AS19" s="78"/>
      <c r="AT19" s="78">
        <f t="shared" ref="AT19" si="49">COUNTIF(F19:AO20,"●")</f>
        <v>0</v>
      </c>
      <c r="AU19" s="78"/>
      <c r="AV19" s="78">
        <f t="shared" ref="AV19" si="50">AP19*3+AR19</f>
        <v>0</v>
      </c>
      <c r="AW19" s="78"/>
      <c r="AX19" s="78">
        <f>AI19+AI20+AE19+AE20+AA19+AA20+W19+W20+S19+S20+O19+O20+K19+K20+G19+G20</f>
        <v>0</v>
      </c>
      <c r="AY19" s="78"/>
      <c r="AZ19" s="78">
        <f>AK19+AK20+AG19+AG20+AC19+AC20+Y19+Y20+U19+U20+Q19+Q20+M19+M20+I19+I20</f>
        <v>0</v>
      </c>
      <c r="BA19" s="78"/>
      <c r="BB19" s="79">
        <f t="shared" ref="BB19" si="51">AX19-AZ19</f>
        <v>0</v>
      </c>
      <c r="BC19" s="79"/>
      <c r="BD19" s="78"/>
      <c r="BE19" s="78"/>
    </row>
    <row r="20" spans="1:59" ht="21" customHeight="1">
      <c r="A20" s="52"/>
      <c r="B20" s="55"/>
      <c r="C20" s="55"/>
      <c r="D20" s="55"/>
      <c r="E20" s="55"/>
      <c r="F20" s="28" t="s">
        <v>10</v>
      </c>
      <c r="G20" s="29"/>
      <c r="H20" s="31" t="s">
        <v>11</v>
      </c>
      <c r="I20" s="30"/>
      <c r="J20" s="28" t="s">
        <v>10</v>
      </c>
      <c r="K20" s="29"/>
      <c r="L20" s="31" t="s">
        <v>11</v>
      </c>
      <c r="M20" s="30"/>
      <c r="N20" s="28" t="s">
        <v>10</v>
      </c>
      <c r="O20" s="29"/>
      <c r="P20" s="31" t="s">
        <v>11</v>
      </c>
      <c r="Q20" s="30"/>
      <c r="R20" s="28" t="s">
        <v>10</v>
      </c>
      <c r="S20" s="29"/>
      <c r="T20" s="31" t="s">
        <v>11</v>
      </c>
      <c r="U20" s="30"/>
      <c r="V20" s="28" t="s">
        <v>10</v>
      </c>
      <c r="W20" s="29"/>
      <c r="X20" s="31" t="s">
        <v>11</v>
      </c>
      <c r="Y20" s="30"/>
      <c r="Z20" s="28" t="s">
        <v>10</v>
      </c>
      <c r="AA20" s="29"/>
      <c r="AB20" s="31" t="s">
        <v>11</v>
      </c>
      <c r="AC20" s="30"/>
      <c r="AD20" s="28" t="s">
        <v>10</v>
      </c>
      <c r="AE20" s="29"/>
      <c r="AF20" s="31" t="s">
        <v>11</v>
      </c>
      <c r="AG20" s="30"/>
      <c r="AH20" s="28" t="s">
        <v>10</v>
      </c>
      <c r="AI20" s="29"/>
      <c r="AJ20" s="31" t="s">
        <v>11</v>
      </c>
      <c r="AK20" s="30"/>
      <c r="AL20" s="68"/>
      <c r="AM20" s="69"/>
      <c r="AN20" s="69"/>
      <c r="AO20" s="70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9"/>
      <c r="BC20" s="79"/>
      <c r="BD20" s="78"/>
      <c r="BE20" s="78"/>
      <c r="BG20" s="13"/>
    </row>
    <row r="21" spans="1:59">
      <c r="AP21" s="77">
        <f>SUM(AP3:AQ20)</f>
        <v>7</v>
      </c>
      <c r="AQ21" s="77"/>
      <c r="AR21" s="77">
        <f t="shared" ref="AR21" si="52">SUM(AR3:AS20)</f>
        <v>0</v>
      </c>
      <c r="AS21" s="77"/>
      <c r="AT21" s="77">
        <f t="shared" ref="AT21" si="53">SUM(AT3:AU20)</f>
        <v>7</v>
      </c>
      <c r="AU21" s="77"/>
      <c r="AV21" s="77">
        <f t="shared" ref="AV21" si="54">SUM(AV3:AW20)</f>
        <v>21</v>
      </c>
      <c r="AW21" s="77"/>
      <c r="AX21" s="77">
        <f t="shared" ref="AX21" si="55">SUM(AX3:AY20)</f>
        <v>34</v>
      </c>
      <c r="AY21" s="77"/>
      <c r="AZ21" s="77">
        <f t="shared" ref="AZ21" si="56">SUM(AZ3:BA20)</f>
        <v>34</v>
      </c>
      <c r="BA21" s="77"/>
      <c r="BB21" s="77">
        <f t="shared" ref="BB21" si="57">SUM(BB3:BC20)</f>
        <v>0</v>
      </c>
      <c r="BC21" s="77"/>
      <c r="BD21" s="77">
        <f t="shared" ref="BD21" si="58">SUM(BD3:BE20)</f>
        <v>36</v>
      </c>
      <c r="BE21" s="77"/>
    </row>
    <row r="36" spans="5:7">
      <c r="E36" s="1" t="s">
        <v>1</v>
      </c>
      <c r="F36" s="1" t="s">
        <v>13</v>
      </c>
      <c r="G36" s="1" t="s">
        <v>15</v>
      </c>
    </row>
  </sheetData>
  <mergeCells count="126">
    <mergeCell ref="A1:BE1"/>
    <mergeCell ref="AP21:AQ21"/>
    <mergeCell ref="AR21:AS21"/>
    <mergeCell ref="AT21:AU21"/>
    <mergeCell ref="AV21:AW21"/>
    <mergeCell ref="AX21:AY21"/>
    <mergeCell ref="AZ21:BA21"/>
    <mergeCell ref="BB21:BC21"/>
    <mergeCell ref="BD21:BE21"/>
    <mergeCell ref="BD17:BE18"/>
    <mergeCell ref="AP19:AQ20"/>
    <mergeCell ref="AR19:AS20"/>
    <mergeCell ref="AT19:AU20"/>
    <mergeCell ref="AV19:AW20"/>
    <mergeCell ref="AX19:AY20"/>
    <mergeCell ref="AZ19:BA20"/>
    <mergeCell ref="BB19:BC20"/>
    <mergeCell ref="BD19:BE20"/>
    <mergeCell ref="AR17:AS18"/>
    <mergeCell ref="AT17:AU18"/>
    <mergeCell ref="AV17:AW18"/>
    <mergeCell ref="AX17:AY18"/>
    <mergeCell ref="AZ17:BA18"/>
    <mergeCell ref="BB17:BC18"/>
    <mergeCell ref="BD13:BE14"/>
    <mergeCell ref="AP15:AQ16"/>
    <mergeCell ref="AR15:AS16"/>
    <mergeCell ref="AT15:AU16"/>
    <mergeCell ref="AV15:AW16"/>
    <mergeCell ref="AX15:AY16"/>
    <mergeCell ref="AZ15:BA16"/>
    <mergeCell ref="BB15:BC16"/>
    <mergeCell ref="BD15:BE16"/>
    <mergeCell ref="AR13:AS14"/>
    <mergeCell ref="AT13:AU14"/>
    <mergeCell ref="AV13:AW14"/>
    <mergeCell ref="AX13:AY14"/>
    <mergeCell ref="AZ13:BA14"/>
    <mergeCell ref="BB13:BC14"/>
    <mergeCell ref="BD9:BE10"/>
    <mergeCell ref="AP11:AQ12"/>
    <mergeCell ref="AR11:AS12"/>
    <mergeCell ref="AT11:AU12"/>
    <mergeCell ref="AV11:AW12"/>
    <mergeCell ref="AX11:AY12"/>
    <mergeCell ref="AZ11:BA12"/>
    <mergeCell ref="BB11:BC12"/>
    <mergeCell ref="BD11:BE12"/>
    <mergeCell ref="AR9:AS10"/>
    <mergeCell ref="AT9:AU10"/>
    <mergeCell ref="AV9:AW10"/>
    <mergeCell ref="AX9:AY10"/>
    <mergeCell ref="AZ9:BA10"/>
    <mergeCell ref="BB9:BC10"/>
    <mergeCell ref="BD5:BE6"/>
    <mergeCell ref="AP7:AQ8"/>
    <mergeCell ref="AR7:AS8"/>
    <mergeCell ref="AT7:AU8"/>
    <mergeCell ref="AV7:AW8"/>
    <mergeCell ref="AX7:AY8"/>
    <mergeCell ref="AZ7:BA8"/>
    <mergeCell ref="BB7:BC8"/>
    <mergeCell ref="BD7:BE8"/>
    <mergeCell ref="AR5:AS6"/>
    <mergeCell ref="AT5:AU6"/>
    <mergeCell ref="AV5:AW6"/>
    <mergeCell ref="AX5:AY6"/>
    <mergeCell ref="AZ5:BA6"/>
    <mergeCell ref="BB5:BC6"/>
    <mergeCell ref="BD2:BE2"/>
    <mergeCell ref="AP3:AQ4"/>
    <mergeCell ref="AR3:AS4"/>
    <mergeCell ref="AT3:AU4"/>
    <mergeCell ref="AV3:AW4"/>
    <mergeCell ref="AX3:AY4"/>
    <mergeCell ref="AZ3:BA4"/>
    <mergeCell ref="BB3:BC4"/>
    <mergeCell ref="BD3:BE4"/>
    <mergeCell ref="AR2:AS2"/>
    <mergeCell ref="AT2:AU2"/>
    <mergeCell ref="AV2:AW2"/>
    <mergeCell ref="AX2:AY2"/>
    <mergeCell ref="AZ2:BA2"/>
    <mergeCell ref="BB2:BC2"/>
    <mergeCell ref="V11:Y12"/>
    <mergeCell ref="AD15:AG16"/>
    <mergeCell ref="Z13:AC14"/>
    <mergeCell ref="AH17:AK18"/>
    <mergeCell ref="AL19:AO20"/>
    <mergeCell ref="AP2:AQ2"/>
    <mergeCell ref="AP5:AQ6"/>
    <mergeCell ref="AP9:AQ10"/>
    <mergeCell ref="AP13:AQ14"/>
    <mergeCell ref="AP17:AQ18"/>
    <mergeCell ref="AD2:AG2"/>
    <mergeCell ref="AH2:AK2"/>
    <mergeCell ref="AL2:AO2"/>
    <mergeCell ref="B15:E16"/>
    <mergeCell ref="B17:E18"/>
    <mergeCell ref="B19:E20"/>
    <mergeCell ref="F3:I4"/>
    <mergeCell ref="J5:M6"/>
    <mergeCell ref="R9:U10"/>
    <mergeCell ref="N7:Q8"/>
    <mergeCell ref="A11:A12"/>
    <mergeCell ref="A13:A14"/>
    <mergeCell ref="A15:A16"/>
    <mergeCell ref="A17:A18"/>
    <mergeCell ref="A19:A20"/>
    <mergeCell ref="B5:E6"/>
    <mergeCell ref="B7:E8"/>
    <mergeCell ref="B9:E10"/>
    <mergeCell ref="B11:E12"/>
    <mergeCell ref="B13:E14"/>
    <mergeCell ref="A5:A6"/>
    <mergeCell ref="A7:A8"/>
    <mergeCell ref="A9:A10"/>
    <mergeCell ref="A2:E2"/>
    <mergeCell ref="F2:I2"/>
    <mergeCell ref="J2:M2"/>
    <mergeCell ref="N2:Q2"/>
    <mergeCell ref="R2:U2"/>
    <mergeCell ref="V2:Y2"/>
    <mergeCell ref="Z2:AC2"/>
    <mergeCell ref="A3:A4"/>
    <mergeCell ref="B3:E4"/>
  </mergeCells>
  <phoneticPr fontId="1"/>
  <dataValidations count="1">
    <dataValidation type="list" allowBlank="1" showInputMessage="1" showErrorMessage="1" sqref="J3:J4 N3:N6 R3:R8 V3:V10 Z3:Z12 AD3:AD14 AH3:AH16 AL3:AL18 F5:F20 AD17:AD20 AH19:AH20 Z15:Z20 V13:V20 R11:R20 N9:N20 J7:J20">
      <formula1>$E$36:$G$36</formula1>
    </dataValidation>
  </dataValidations>
  <printOptions verticalCentered="1"/>
  <pageMargins left="0" right="0" top="0.35433070866141736" bottom="0.35433070866141736" header="0.31496062992125984" footer="0.31496062992125984"/>
  <pageSetup paperSize="9"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"/>
  <sheetViews>
    <sheetView topLeftCell="A7" zoomScaleNormal="100" workbookViewId="0">
      <selection activeCell="M16" sqref="M16"/>
    </sheetView>
  </sheetViews>
  <sheetFormatPr defaultRowHeight="13.5"/>
  <cols>
    <col min="1" max="1" width="2.625" style="1" customWidth="1"/>
    <col min="2" max="5" width="3" style="1" customWidth="1"/>
    <col min="6" max="58" width="2.625" style="1" customWidth="1"/>
    <col min="59" max="59" width="5.625" style="1" customWidth="1"/>
    <col min="60" max="67" width="2.625" style="1" customWidth="1"/>
    <col min="68" max="16384" width="9" style="1"/>
  </cols>
  <sheetData>
    <row r="1" spans="1:59" ht="25.5" customHeight="1">
      <c r="A1" s="76" t="s">
        <v>47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</row>
    <row r="2" spans="1:59">
      <c r="A2" s="52" t="s">
        <v>12</v>
      </c>
      <c r="B2" s="52"/>
      <c r="C2" s="52"/>
      <c r="D2" s="52"/>
      <c r="E2" s="52"/>
      <c r="F2" s="53" t="str">
        <f>B3</f>
        <v>西目中</v>
      </c>
      <c r="G2" s="53"/>
      <c r="H2" s="53"/>
      <c r="I2" s="53"/>
      <c r="J2" s="53" t="str">
        <f>B5</f>
        <v>仁賀保中</v>
      </c>
      <c r="K2" s="53"/>
      <c r="L2" s="53"/>
      <c r="M2" s="53"/>
      <c r="N2" s="53" t="str">
        <f>B7</f>
        <v>城東中</v>
      </c>
      <c r="O2" s="53"/>
      <c r="P2" s="53"/>
      <c r="Q2" s="53"/>
      <c r="R2" s="53" t="str">
        <f>B9</f>
        <v>城南中</v>
      </c>
      <c r="S2" s="53"/>
      <c r="T2" s="53"/>
      <c r="U2" s="53"/>
      <c r="V2" s="53" t="str">
        <f>B11</f>
        <v>ＦＣあきたＣ</v>
      </c>
      <c r="W2" s="53"/>
      <c r="X2" s="53"/>
      <c r="Y2" s="53"/>
      <c r="Z2" s="53" t="str">
        <f>B13</f>
        <v>ＳＣマックス</v>
      </c>
      <c r="AA2" s="53"/>
      <c r="AB2" s="53"/>
      <c r="AC2" s="53"/>
      <c r="AD2" s="53" t="str">
        <f>B15</f>
        <v>山王中</v>
      </c>
      <c r="AE2" s="53"/>
      <c r="AF2" s="53"/>
      <c r="AG2" s="53"/>
      <c r="AH2" s="53" t="str">
        <f>B17</f>
        <v>勝平中</v>
      </c>
      <c r="AI2" s="53"/>
      <c r="AJ2" s="53"/>
      <c r="AK2" s="53"/>
      <c r="AL2" s="72" t="str">
        <f>B19</f>
        <v>　</v>
      </c>
      <c r="AM2" s="72"/>
      <c r="AN2" s="72"/>
      <c r="AO2" s="72"/>
      <c r="AP2" s="53" t="s">
        <v>2</v>
      </c>
      <c r="AQ2" s="53"/>
      <c r="AR2" s="53" t="s">
        <v>3</v>
      </c>
      <c r="AS2" s="53"/>
      <c r="AT2" s="53" t="s">
        <v>4</v>
      </c>
      <c r="AU2" s="53"/>
      <c r="AV2" s="73" t="s">
        <v>5</v>
      </c>
      <c r="AW2" s="73"/>
      <c r="AX2" s="53" t="s">
        <v>6</v>
      </c>
      <c r="AY2" s="53"/>
      <c r="AZ2" s="53" t="s">
        <v>7</v>
      </c>
      <c r="BA2" s="53"/>
      <c r="BB2" s="53" t="s">
        <v>8</v>
      </c>
      <c r="BC2" s="53"/>
      <c r="BD2" s="73" t="s">
        <v>9</v>
      </c>
      <c r="BE2" s="73"/>
    </row>
    <row r="3" spans="1:59" ht="21" customHeight="1">
      <c r="A3" s="52">
        <v>1</v>
      </c>
      <c r="B3" s="54" t="s">
        <v>27</v>
      </c>
      <c r="C3" s="54"/>
      <c r="D3" s="54"/>
      <c r="E3" s="54"/>
      <c r="F3" s="56"/>
      <c r="G3" s="57"/>
      <c r="H3" s="57"/>
      <c r="I3" s="58"/>
      <c r="J3" s="14"/>
      <c r="K3" s="15"/>
      <c r="L3" s="16"/>
      <c r="M3" s="17"/>
      <c r="N3" s="14"/>
      <c r="O3" s="15"/>
      <c r="P3" s="16"/>
      <c r="Q3" s="17"/>
      <c r="R3" s="14"/>
      <c r="S3" s="15"/>
      <c r="T3" s="16"/>
      <c r="U3" s="17"/>
      <c r="V3" s="14" t="s">
        <v>14</v>
      </c>
      <c r="W3" s="15">
        <v>2</v>
      </c>
      <c r="X3" s="16" t="s">
        <v>81</v>
      </c>
      <c r="Y3" s="17">
        <v>4</v>
      </c>
      <c r="Z3" s="14" t="s">
        <v>0</v>
      </c>
      <c r="AA3" s="15">
        <v>5</v>
      </c>
      <c r="AB3" s="16" t="s">
        <v>92</v>
      </c>
      <c r="AC3" s="17">
        <v>0</v>
      </c>
      <c r="AD3" s="14"/>
      <c r="AE3" s="15"/>
      <c r="AF3" s="16"/>
      <c r="AG3" s="17"/>
      <c r="AH3" s="14"/>
      <c r="AI3" s="15"/>
      <c r="AJ3" s="16"/>
      <c r="AK3" s="17"/>
      <c r="AL3" s="2" t="s">
        <v>10</v>
      </c>
      <c r="AM3" s="3"/>
      <c r="AN3" s="4" t="s">
        <v>11</v>
      </c>
      <c r="AO3" s="5"/>
      <c r="AP3" s="71">
        <f>COUNTIF(F3:AO4,"〇")</f>
        <v>1</v>
      </c>
      <c r="AQ3" s="71"/>
      <c r="AR3" s="71">
        <f>COUNTIF(F3:AO4,"△")</f>
        <v>0</v>
      </c>
      <c r="AS3" s="71"/>
      <c r="AT3" s="71">
        <f>COUNTIF(F3:AO4,"●")</f>
        <v>1</v>
      </c>
      <c r="AU3" s="71"/>
      <c r="AV3" s="74">
        <f>AP3*3+AR3</f>
        <v>3</v>
      </c>
      <c r="AW3" s="74"/>
      <c r="AX3" s="71">
        <f>AM3+AM4+AI3+AI4+AE3+AE4+AA3+AA4+W3+W4+S3+S4+O3+O4+K3+K4</f>
        <v>7</v>
      </c>
      <c r="AY3" s="71"/>
      <c r="AZ3" s="71">
        <f>AO3+AO4+AK3+AK4+AG3+AG4+AC3+AC4+Y3+Y4+U3+U4+Q3+Q4+M3+M4</f>
        <v>4</v>
      </c>
      <c r="BA3" s="71"/>
      <c r="BB3" s="75">
        <f>AX3-AZ3</f>
        <v>3</v>
      </c>
      <c r="BC3" s="75"/>
      <c r="BD3" s="74">
        <f>RANK(BG4,$BG$4:$BG$20)</f>
        <v>4</v>
      </c>
      <c r="BE3" s="74"/>
    </row>
    <row r="4" spans="1:59" ht="21" customHeight="1">
      <c r="A4" s="52"/>
      <c r="B4" s="54"/>
      <c r="C4" s="54"/>
      <c r="D4" s="54"/>
      <c r="E4" s="54"/>
      <c r="F4" s="59"/>
      <c r="G4" s="60"/>
      <c r="H4" s="60"/>
      <c r="I4" s="61"/>
      <c r="J4" s="18"/>
      <c r="K4" s="19"/>
      <c r="L4" s="20"/>
      <c r="M4" s="21"/>
      <c r="N4" s="18"/>
      <c r="O4" s="19"/>
      <c r="P4" s="20"/>
      <c r="Q4" s="21"/>
      <c r="R4" s="18"/>
      <c r="S4" s="19"/>
      <c r="T4" s="20"/>
      <c r="U4" s="21"/>
      <c r="V4" s="18"/>
      <c r="W4" s="19"/>
      <c r="X4" s="20"/>
      <c r="Y4" s="21"/>
      <c r="Z4" s="18"/>
      <c r="AA4" s="19"/>
      <c r="AB4" s="20"/>
      <c r="AC4" s="21"/>
      <c r="AD4" s="18"/>
      <c r="AE4" s="19"/>
      <c r="AF4" s="20"/>
      <c r="AG4" s="21"/>
      <c r="AH4" s="18"/>
      <c r="AI4" s="19"/>
      <c r="AJ4" s="20"/>
      <c r="AK4" s="21"/>
      <c r="AL4" s="6" t="s">
        <v>10</v>
      </c>
      <c r="AM4" s="7"/>
      <c r="AN4" s="8" t="s">
        <v>11</v>
      </c>
      <c r="AO4" s="9"/>
      <c r="AP4" s="71"/>
      <c r="AQ4" s="71"/>
      <c r="AR4" s="71"/>
      <c r="AS4" s="71"/>
      <c r="AT4" s="71"/>
      <c r="AU4" s="71"/>
      <c r="AV4" s="74"/>
      <c r="AW4" s="74"/>
      <c r="AX4" s="71"/>
      <c r="AY4" s="71"/>
      <c r="AZ4" s="71"/>
      <c r="BA4" s="71"/>
      <c r="BB4" s="75"/>
      <c r="BC4" s="75"/>
      <c r="BD4" s="74"/>
      <c r="BE4" s="74"/>
      <c r="BG4" s="51">
        <f>AV3+BB3*0.01+AX3*0.001</f>
        <v>3.0369999999999999</v>
      </c>
    </row>
    <row r="5" spans="1:59" ht="21" customHeight="1">
      <c r="A5" s="52">
        <v>2</v>
      </c>
      <c r="B5" s="54" t="s">
        <v>28</v>
      </c>
      <c r="C5" s="54"/>
      <c r="D5" s="54"/>
      <c r="E5" s="54"/>
      <c r="F5" s="14"/>
      <c r="G5" s="22"/>
      <c r="H5" s="23"/>
      <c r="I5" s="24"/>
      <c r="J5" s="56"/>
      <c r="K5" s="57"/>
      <c r="L5" s="57"/>
      <c r="M5" s="58"/>
      <c r="N5" s="14"/>
      <c r="O5" s="22"/>
      <c r="P5" s="23"/>
      <c r="Q5" s="24"/>
      <c r="R5" s="14"/>
      <c r="S5" s="22"/>
      <c r="T5" s="23"/>
      <c r="U5" s="24"/>
      <c r="V5" s="14"/>
      <c r="W5" s="22"/>
      <c r="X5" s="23"/>
      <c r="Y5" s="24"/>
      <c r="Z5" s="14" t="s">
        <v>0</v>
      </c>
      <c r="AA5" s="22">
        <v>4</v>
      </c>
      <c r="AB5" s="23" t="s">
        <v>86</v>
      </c>
      <c r="AC5" s="24">
        <v>1</v>
      </c>
      <c r="AD5" s="14" t="s">
        <v>0</v>
      </c>
      <c r="AE5" s="22">
        <v>5</v>
      </c>
      <c r="AF5" s="23" t="s">
        <v>104</v>
      </c>
      <c r="AG5" s="24">
        <v>0</v>
      </c>
      <c r="AH5" s="14"/>
      <c r="AI5" s="22"/>
      <c r="AJ5" s="23"/>
      <c r="AK5" s="24"/>
      <c r="AL5" s="2" t="s">
        <v>10</v>
      </c>
      <c r="AM5" s="10"/>
      <c r="AN5" s="11" t="s">
        <v>11</v>
      </c>
      <c r="AO5" s="12"/>
      <c r="AP5" s="71">
        <f t="shared" ref="AP5" si="0">COUNTIF(F5:AO6,"〇")</f>
        <v>2</v>
      </c>
      <c r="AQ5" s="71"/>
      <c r="AR5" s="71">
        <f t="shared" ref="AR5" si="1">COUNTIF(F5:AO6,"△")</f>
        <v>0</v>
      </c>
      <c r="AS5" s="71"/>
      <c r="AT5" s="71">
        <f t="shared" ref="AT5" si="2">COUNTIF(F5:AO6,"●")</f>
        <v>0</v>
      </c>
      <c r="AU5" s="71"/>
      <c r="AV5" s="74">
        <f t="shared" ref="AV5" si="3">AP5*3+AR5</f>
        <v>6</v>
      </c>
      <c r="AW5" s="74"/>
      <c r="AX5" s="71">
        <f>AM5+AM6+AI5+AI6+AE5+AE6+AA5+AA6+W5+W6+S5+S6+O5+O6+G5+G6</f>
        <v>9</v>
      </c>
      <c r="AY5" s="71"/>
      <c r="AZ5" s="71">
        <f>AO5+AO6+AK5+AK6+AG5+AG6+AC5+AC6+Y5+Y6+U5+U6+Q5+Q6+I5+I6</f>
        <v>1</v>
      </c>
      <c r="BA5" s="71"/>
      <c r="BB5" s="75">
        <f t="shared" ref="BB5" si="4">AX5-AZ5</f>
        <v>8</v>
      </c>
      <c r="BC5" s="75"/>
      <c r="BD5" s="74">
        <f>RANK(BG6,$BG$4:$BG$20)</f>
        <v>1</v>
      </c>
      <c r="BE5" s="74"/>
    </row>
    <row r="6" spans="1:59" ht="21" customHeight="1">
      <c r="A6" s="52"/>
      <c r="B6" s="54"/>
      <c r="C6" s="54"/>
      <c r="D6" s="54"/>
      <c r="E6" s="54"/>
      <c r="F6" s="18"/>
      <c r="G6" s="19"/>
      <c r="H6" s="20"/>
      <c r="I6" s="21"/>
      <c r="J6" s="59"/>
      <c r="K6" s="60"/>
      <c r="L6" s="60"/>
      <c r="M6" s="61"/>
      <c r="N6" s="18"/>
      <c r="O6" s="19"/>
      <c r="P6" s="20"/>
      <c r="Q6" s="21"/>
      <c r="R6" s="18"/>
      <c r="S6" s="19"/>
      <c r="T6" s="20"/>
      <c r="U6" s="21"/>
      <c r="V6" s="18"/>
      <c r="W6" s="19"/>
      <c r="X6" s="20"/>
      <c r="Y6" s="21"/>
      <c r="Z6" s="18"/>
      <c r="AA6" s="19"/>
      <c r="AB6" s="20"/>
      <c r="AC6" s="21"/>
      <c r="AD6" s="18"/>
      <c r="AE6" s="19"/>
      <c r="AF6" s="20"/>
      <c r="AG6" s="21"/>
      <c r="AH6" s="18"/>
      <c r="AI6" s="19"/>
      <c r="AJ6" s="20"/>
      <c r="AK6" s="21"/>
      <c r="AL6" s="6" t="s">
        <v>10</v>
      </c>
      <c r="AM6" s="7"/>
      <c r="AN6" s="8" t="s">
        <v>11</v>
      </c>
      <c r="AO6" s="9"/>
      <c r="AP6" s="71"/>
      <c r="AQ6" s="71"/>
      <c r="AR6" s="71"/>
      <c r="AS6" s="71"/>
      <c r="AT6" s="71"/>
      <c r="AU6" s="71"/>
      <c r="AV6" s="74"/>
      <c r="AW6" s="74"/>
      <c r="AX6" s="71"/>
      <c r="AY6" s="71"/>
      <c r="AZ6" s="71"/>
      <c r="BA6" s="71"/>
      <c r="BB6" s="75"/>
      <c r="BC6" s="75"/>
      <c r="BD6" s="74"/>
      <c r="BE6" s="74"/>
      <c r="BG6" s="13">
        <f>AV5+BB5*0.01+AX5*0.001</f>
        <v>6.0890000000000004</v>
      </c>
    </row>
    <row r="7" spans="1:59" ht="21" customHeight="1">
      <c r="A7" s="52">
        <v>3</v>
      </c>
      <c r="B7" s="54" t="s">
        <v>29</v>
      </c>
      <c r="C7" s="54"/>
      <c r="D7" s="54"/>
      <c r="E7" s="54"/>
      <c r="F7" s="14"/>
      <c r="G7" s="22"/>
      <c r="H7" s="23"/>
      <c r="I7" s="24"/>
      <c r="J7" s="14"/>
      <c r="K7" s="22"/>
      <c r="L7" s="23"/>
      <c r="M7" s="24"/>
      <c r="N7" s="62"/>
      <c r="O7" s="63"/>
      <c r="P7" s="63"/>
      <c r="Q7" s="64"/>
      <c r="R7" s="14"/>
      <c r="S7" s="22"/>
      <c r="T7" s="23"/>
      <c r="U7" s="24"/>
      <c r="V7" s="14"/>
      <c r="W7" s="22"/>
      <c r="X7" s="23"/>
      <c r="Y7" s="24"/>
      <c r="Z7" s="14"/>
      <c r="AA7" s="22"/>
      <c r="AB7" s="23"/>
      <c r="AC7" s="24"/>
      <c r="AD7" s="14" t="s">
        <v>0</v>
      </c>
      <c r="AE7" s="22">
        <v>3</v>
      </c>
      <c r="AF7" s="23" t="s">
        <v>81</v>
      </c>
      <c r="AG7" s="24">
        <v>2</v>
      </c>
      <c r="AH7" s="14" t="s">
        <v>0</v>
      </c>
      <c r="AI7" s="22">
        <v>4</v>
      </c>
      <c r="AJ7" s="23" t="s">
        <v>92</v>
      </c>
      <c r="AK7" s="24">
        <v>0</v>
      </c>
      <c r="AL7" s="2" t="s">
        <v>10</v>
      </c>
      <c r="AM7" s="10"/>
      <c r="AN7" s="11" t="s">
        <v>11</v>
      </c>
      <c r="AO7" s="12"/>
      <c r="AP7" s="71">
        <f t="shared" ref="AP7" si="5">COUNTIF(F7:AO8,"〇")</f>
        <v>2</v>
      </c>
      <c r="AQ7" s="71"/>
      <c r="AR7" s="71">
        <f t="shared" ref="AR7" si="6">COUNTIF(F7:AO8,"△")</f>
        <v>0</v>
      </c>
      <c r="AS7" s="71"/>
      <c r="AT7" s="71">
        <f t="shared" ref="AT7" si="7">COUNTIF(F7:AO8,"●")</f>
        <v>0</v>
      </c>
      <c r="AU7" s="71"/>
      <c r="AV7" s="74">
        <f t="shared" ref="AV7" si="8">AP7*3+AR7</f>
        <v>6</v>
      </c>
      <c r="AW7" s="74"/>
      <c r="AX7" s="71">
        <f>AM7+AM8+AI7+AI8+AE7+AE8+AA7+AA8+W7+W8+S7+S8+K7+K8+G7+G8</f>
        <v>7</v>
      </c>
      <c r="AY7" s="71"/>
      <c r="AZ7" s="71">
        <f>AO7+AO8+AK7+AK8+AG7+AG8+AC7+AC8+Y7+Y8+U7+U8+M7+M8+I7+I8</f>
        <v>2</v>
      </c>
      <c r="BA7" s="71"/>
      <c r="BB7" s="75">
        <f t="shared" ref="BB7" si="9">AX7-AZ7</f>
        <v>5</v>
      </c>
      <c r="BC7" s="75"/>
      <c r="BD7" s="74">
        <f t="shared" ref="BD7" si="10">RANK(BG8,$BG$4:$BG$20)</f>
        <v>2</v>
      </c>
      <c r="BE7" s="74"/>
    </row>
    <row r="8" spans="1:59" ht="21" customHeight="1">
      <c r="A8" s="52"/>
      <c r="B8" s="54"/>
      <c r="C8" s="54"/>
      <c r="D8" s="54"/>
      <c r="E8" s="54"/>
      <c r="F8" s="18"/>
      <c r="G8" s="19"/>
      <c r="H8" s="20"/>
      <c r="I8" s="21"/>
      <c r="J8" s="18"/>
      <c r="K8" s="19"/>
      <c r="L8" s="20"/>
      <c r="M8" s="21"/>
      <c r="N8" s="59"/>
      <c r="O8" s="60"/>
      <c r="P8" s="60"/>
      <c r="Q8" s="61"/>
      <c r="R8" s="18"/>
      <c r="S8" s="19"/>
      <c r="T8" s="20"/>
      <c r="U8" s="21"/>
      <c r="V8" s="18"/>
      <c r="W8" s="19"/>
      <c r="X8" s="20"/>
      <c r="Y8" s="21"/>
      <c r="Z8" s="18"/>
      <c r="AA8" s="19"/>
      <c r="AB8" s="20"/>
      <c r="AC8" s="21"/>
      <c r="AD8" s="18"/>
      <c r="AE8" s="19"/>
      <c r="AF8" s="20"/>
      <c r="AG8" s="21"/>
      <c r="AH8" s="18"/>
      <c r="AI8" s="19"/>
      <c r="AJ8" s="20"/>
      <c r="AK8" s="21"/>
      <c r="AL8" s="6" t="s">
        <v>10</v>
      </c>
      <c r="AM8" s="7"/>
      <c r="AN8" s="8" t="s">
        <v>11</v>
      </c>
      <c r="AO8" s="9"/>
      <c r="AP8" s="71"/>
      <c r="AQ8" s="71"/>
      <c r="AR8" s="71"/>
      <c r="AS8" s="71"/>
      <c r="AT8" s="71"/>
      <c r="AU8" s="71"/>
      <c r="AV8" s="74"/>
      <c r="AW8" s="74"/>
      <c r="AX8" s="71"/>
      <c r="AY8" s="71"/>
      <c r="AZ8" s="71"/>
      <c r="BA8" s="71"/>
      <c r="BB8" s="75"/>
      <c r="BC8" s="75"/>
      <c r="BD8" s="74"/>
      <c r="BE8" s="74"/>
      <c r="BG8" s="13">
        <f t="shared" ref="BG8" si="11">AV7+BB7*0.01+AX7*0.001</f>
        <v>6.0569999999999995</v>
      </c>
    </row>
    <row r="9" spans="1:59" ht="21" customHeight="1">
      <c r="A9" s="52">
        <v>4</v>
      </c>
      <c r="B9" s="54" t="s">
        <v>30</v>
      </c>
      <c r="C9" s="54"/>
      <c r="D9" s="54"/>
      <c r="E9" s="54"/>
      <c r="F9" s="14"/>
      <c r="G9" s="22"/>
      <c r="H9" s="23"/>
      <c r="I9" s="24"/>
      <c r="J9" s="14"/>
      <c r="K9" s="22"/>
      <c r="L9" s="23"/>
      <c r="M9" s="24"/>
      <c r="N9" s="14"/>
      <c r="O9" s="22"/>
      <c r="P9" s="23"/>
      <c r="Q9" s="24"/>
      <c r="R9" s="62"/>
      <c r="S9" s="63"/>
      <c r="T9" s="63"/>
      <c r="U9" s="64"/>
      <c r="V9" s="14" t="s">
        <v>14</v>
      </c>
      <c r="W9" s="22">
        <v>2</v>
      </c>
      <c r="X9" s="23" t="s">
        <v>105</v>
      </c>
      <c r="Y9" s="24">
        <v>3</v>
      </c>
      <c r="Z9" s="14"/>
      <c r="AA9" s="22"/>
      <c r="AB9" s="23"/>
      <c r="AC9" s="24"/>
      <c r="AD9" s="14"/>
      <c r="AE9" s="22"/>
      <c r="AF9" s="23"/>
      <c r="AG9" s="24"/>
      <c r="AH9" s="14" t="s">
        <v>87</v>
      </c>
      <c r="AI9" s="22">
        <v>2</v>
      </c>
      <c r="AJ9" s="23" t="s">
        <v>86</v>
      </c>
      <c r="AK9" s="24">
        <v>2</v>
      </c>
      <c r="AL9" s="2" t="s">
        <v>10</v>
      </c>
      <c r="AM9" s="10"/>
      <c r="AN9" s="11" t="s">
        <v>11</v>
      </c>
      <c r="AO9" s="12"/>
      <c r="AP9" s="71">
        <f t="shared" ref="AP9" si="12">COUNTIF(F9:AO10,"〇")</f>
        <v>0</v>
      </c>
      <c r="AQ9" s="71"/>
      <c r="AR9" s="71">
        <f t="shared" ref="AR9" si="13">COUNTIF(F9:AO10,"△")</f>
        <v>1</v>
      </c>
      <c r="AS9" s="71"/>
      <c r="AT9" s="71">
        <f t="shared" ref="AT9" si="14">COUNTIF(F9:AO10,"●")</f>
        <v>1</v>
      </c>
      <c r="AU9" s="71"/>
      <c r="AV9" s="74">
        <f t="shared" ref="AV9" si="15">AP9*3+AR9</f>
        <v>1</v>
      </c>
      <c r="AW9" s="74"/>
      <c r="AX9" s="71">
        <f>AM9+AM10+AI9+AI10+AE9+AE10+AA9+AA10+W9+W10+O9+O10+K9+K10+G9+G10</f>
        <v>4</v>
      </c>
      <c r="AY9" s="71"/>
      <c r="AZ9" s="71">
        <f>AO9+AO10+AK9+AK10+AG9+AG10+AC9+AC10+Y9+Y10+Q9+Q10+M9+M10+I9+I10</f>
        <v>5</v>
      </c>
      <c r="BA9" s="71"/>
      <c r="BB9" s="75">
        <f t="shared" ref="BB9" si="16">AX9-AZ9</f>
        <v>-1</v>
      </c>
      <c r="BC9" s="75"/>
      <c r="BD9" s="74">
        <f t="shared" ref="BD9" si="17">RANK(BG10,$BG$4:$BG$20)</f>
        <v>5</v>
      </c>
      <c r="BE9" s="74"/>
    </row>
    <row r="10" spans="1:59" ht="21" customHeight="1">
      <c r="A10" s="52"/>
      <c r="B10" s="54"/>
      <c r="C10" s="54"/>
      <c r="D10" s="54"/>
      <c r="E10" s="54"/>
      <c r="F10" s="18"/>
      <c r="G10" s="19"/>
      <c r="H10" s="20"/>
      <c r="I10" s="21"/>
      <c r="J10" s="18"/>
      <c r="K10" s="19"/>
      <c r="L10" s="20"/>
      <c r="M10" s="21"/>
      <c r="N10" s="18"/>
      <c r="O10" s="19"/>
      <c r="P10" s="20"/>
      <c r="Q10" s="21"/>
      <c r="R10" s="59"/>
      <c r="S10" s="60"/>
      <c r="T10" s="60"/>
      <c r="U10" s="61"/>
      <c r="V10" s="18"/>
      <c r="W10" s="19"/>
      <c r="X10" s="20"/>
      <c r="Y10" s="21"/>
      <c r="Z10" s="18"/>
      <c r="AA10" s="19"/>
      <c r="AB10" s="20"/>
      <c r="AC10" s="21"/>
      <c r="AD10" s="18"/>
      <c r="AE10" s="19"/>
      <c r="AF10" s="20"/>
      <c r="AG10" s="21"/>
      <c r="AH10" s="18"/>
      <c r="AI10" s="19"/>
      <c r="AJ10" s="20"/>
      <c r="AK10" s="21"/>
      <c r="AL10" s="6" t="s">
        <v>10</v>
      </c>
      <c r="AM10" s="7"/>
      <c r="AN10" s="8" t="s">
        <v>11</v>
      </c>
      <c r="AO10" s="9"/>
      <c r="AP10" s="71"/>
      <c r="AQ10" s="71"/>
      <c r="AR10" s="71"/>
      <c r="AS10" s="71"/>
      <c r="AT10" s="71"/>
      <c r="AU10" s="71"/>
      <c r="AV10" s="74"/>
      <c r="AW10" s="74"/>
      <c r="AX10" s="71"/>
      <c r="AY10" s="71"/>
      <c r="AZ10" s="71"/>
      <c r="BA10" s="71"/>
      <c r="BB10" s="75"/>
      <c r="BC10" s="75"/>
      <c r="BD10" s="74"/>
      <c r="BE10" s="74"/>
      <c r="BG10" s="13">
        <f t="shared" ref="BG10" si="18">AV9+BB9*0.01+AX9*0.001</f>
        <v>0.99399999999999999</v>
      </c>
    </row>
    <row r="11" spans="1:59" ht="21" customHeight="1">
      <c r="A11" s="52">
        <v>5</v>
      </c>
      <c r="B11" s="54" t="s">
        <v>31</v>
      </c>
      <c r="C11" s="54"/>
      <c r="D11" s="54"/>
      <c r="E11" s="54"/>
      <c r="F11" s="14" t="s">
        <v>0</v>
      </c>
      <c r="G11" s="22">
        <v>4</v>
      </c>
      <c r="H11" s="23" t="s">
        <v>82</v>
      </c>
      <c r="I11" s="24">
        <v>2</v>
      </c>
      <c r="J11" s="14"/>
      <c r="K11" s="22"/>
      <c r="L11" s="23"/>
      <c r="M11" s="24"/>
      <c r="N11" s="14"/>
      <c r="O11" s="22"/>
      <c r="P11" s="23"/>
      <c r="Q11" s="24"/>
      <c r="R11" s="14" t="s">
        <v>0</v>
      </c>
      <c r="S11" s="22">
        <v>3</v>
      </c>
      <c r="T11" s="23" t="s">
        <v>105</v>
      </c>
      <c r="U11" s="24">
        <v>2</v>
      </c>
      <c r="V11" s="62"/>
      <c r="W11" s="63"/>
      <c r="X11" s="63"/>
      <c r="Y11" s="64"/>
      <c r="Z11" s="14"/>
      <c r="AA11" s="22"/>
      <c r="AB11" s="23"/>
      <c r="AC11" s="24"/>
      <c r="AD11" s="14"/>
      <c r="AE11" s="22"/>
      <c r="AF11" s="23"/>
      <c r="AG11" s="24"/>
      <c r="AH11" s="14"/>
      <c r="AI11" s="22"/>
      <c r="AJ11" s="23"/>
      <c r="AK11" s="24"/>
      <c r="AL11" s="2" t="s">
        <v>10</v>
      </c>
      <c r="AM11" s="10"/>
      <c r="AN11" s="11" t="s">
        <v>11</v>
      </c>
      <c r="AO11" s="12"/>
      <c r="AP11" s="71">
        <f t="shared" ref="AP11" si="19">COUNTIF(F11:AO12,"〇")</f>
        <v>2</v>
      </c>
      <c r="AQ11" s="71"/>
      <c r="AR11" s="71">
        <f t="shared" ref="AR11" si="20">COUNTIF(F11:AO12,"△")</f>
        <v>0</v>
      </c>
      <c r="AS11" s="71"/>
      <c r="AT11" s="71">
        <f t="shared" ref="AT11" si="21">COUNTIF(F11:AO12,"●")</f>
        <v>0</v>
      </c>
      <c r="AU11" s="71"/>
      <c r="AV11" s="74">
        <f t="shared" ref="AV11" si="22">AP11*3+AR11</f>
        <v>6</v>
      </c>
      <c r="AW11" s="74"/>
      <c r="AX11" s="71">
        <f>AM11+AM12+AI11+AI12+AE11+AE12+AA11+AA12+S11+S12+O11+O12+K11+K12+G11+G12</f>
        <v>7</v>
      </c>
      <c r="AY11" s="71"/>
      <c r="AZ11" s="71">
        <f>AO11+AO12+AK11+AK12+AG11+AG12+AC11+AC12+U11+U12+Q11+Q12+M11+M12+I11+I12</f>
        <v>4</v>
      </c>
      <c r="BA11" s="71"/>
      <c r="BB11" s="75">
        <f t="shared" ref="BB11" si="23">AX11-AZ11</f>
        <v>3</v>
      </c>
      <c r="BC11" s="75"/>
      <c r="BD11" s="74">
        <f t="shared" ref="BD11" si="24">RANK(BG12,$BG$4:$BG$20)</f>
        <v>3</v>
      </c>
      <c r="BE11" s="74"/>
    </row>
    <row r="12" spans="1:59" ht="21" customHeight="1">
      <c r="A12" s="52"/>
      <c r="B12" s="54"/>
      <c r="C12" s="54"/>
      <c r="D12" s="54"/>
      <c r="E12" s="54"/>
      <c r="F12" s="18"/>
      <c r="G12" s="19"/>
      <c r="H12" s="20"/>
      <c r="I12" s="21"/>
      <c r="J12" s="18"/>
      <c r="K12" s="19"/>
      <c r="L12" s="20"/>
      <c r="M12" s="21"/>
      <c r="N12" s="18"/>
      <c r="O12" s="19"/>
      <c r="P12" s="20"/>
      <c r="Q12" s="21"/>
      <c r="R12" s="18"/>
      <c r="S12" s="19"/>
      <c r="T12" s="20"/>
      <c r="U12" s="21"/>
      <c r="V12" s="59"/>
      <c r="W12" s="60"/>
      <c r="X12" s="60"/>
      <c r="Y12" s="61"/>
      <c r="Z12" s="18"/>
      <c r="AA12" s="19"/>
      <c r="AB12" s="20"/>
      <c r="AC12" s="21"/>
      <c r="AD12" s="18"/>
      <c r="AE12" s="19"/>
      <c r="AF12" s="20"/>
      <c r="AG12" s="21"/>
      <c r="AH12" s="18"/>
      <c r="AI12" s="19"/>
      <c r="AJ12" s="20"/>
      <c r="AK12" s="21"/>
      <c r="AL12" s="6" t="s">
        <v>10</v>
      </c>
      <c r="AM12" s="7"/>
      <c r="AN12" s="8" t="s">
        <v>11</v>
      </c>
      <c r="AO12" s="9"/>
      <c r="AP12" s="71"/>
      <c r="AQ12" s="71"/>
      <c r="AR12" s="71"/>
      <c r="AS12" s="71"/>
      <c r="AT12" s="71"/>
      <c r="AU12" s="71"/>
      <c r="AV12" s="74"/>
      <c r="AW12" s="74"/>
      <c r="AX12" s="71"/>
      <c r="AY12" s="71"/>
      <c r="AZ12" s="71"/>
      <c r="BA12" s="71"/>
      <c r="BB12" s="75"/>
      <c r="BC12" s="75"/>
      <c r="BD12" s="74"/>
      <c r="BE12" s="74"/>
      <c r="BG12" s="13">
        <f t="shared" ref="BG12" si="25">AV11+BB11*0.01+AX11*0.001</f>
        <v>6.0369999999999999</v>
      </c>
    </row>
    <row r="13" spans="1:59" ht="21" customHeight="1">
      <c r="A13" s="52">
        <v>6</v>
      </c>
      <c r="B13" s="54" t="s">
        <v>32</v>
      </c>
      <c r="C13" s="54"/>
      <c r="D13" s="54"/>
      <c r="E13" s="54"/>
      <c r="F13" s="14" t="s">
        <v>14</v>
      </c>
      <c r="G13" s="22">
        <v>0</v>
      </c>
      <c r="H13" s="23" t="s">
        <v>92</v>
      </c>
      <c r="I13" s="24">
        <v>5</v>
      </c>
      <c r="J13" s="14" t="s">
        <v>14</v>
      </c>
      <c r="K13" s="22">
        <v>1</v>
      </c>
      <c r="L13" s="23" t="s">
        <v>86</v>
      </c>
      <c r="M13" s="24">
        <v>4</v>
      </c>
      <c r="N13" s="14"/>
      <c r="O13" s="22"/>
      <c r="P13" s="23"/>
      <c r="Q13" s="24"/>
      <c r="R13" s="14"/>
      <c r="S13" s="22"/>
      <c r="T13" s="23"/>
      <c r="U13" s="24"/>
      <c r="V13" s="14"/>
      <c r="W13" s="22"/>
      <c r="X13" s="23"/>
      <c r="Y13" s="24"/>
      <c r="Z13" s="62"/>
      <c r="AA13" s="63"/>
      <c r="AB13" s="63"/>
      <c r="AC13" s="64"/>
      <c r="AD13" s="14"/>
      <c r="AE13" s="22"/>
      <c r="AF13" s="23"/>
      <c r="AG13" s="24"/>
      <c r="AH13" s="14"/>
      <c r="AI13" s="22"/>
      <c r="AJ13" s="23"/>
      <c r="AK13" s="24"/>
      <c r="AL13" s="2" t="s">
        <v>10</v>
      </c>
      <c r="AM13" s="10"/>
      <c r="AN13" s="11" t="s">
        <v>11</v>
      </c>
      <c r="AO13" s="12"/>
      <c r="AP13" s="71">
        <f t="shared" ref="AP13" si="26">COUNTIF(F13:AO14,"〇")</f>
        <v>0</v>
      </c>
      <c r="AQ13" s="71"/>
      <c r="AR13" s="71">
        <f t="shared" ref="AR13" si="27">COUNTIF(F13:AO14,"△")</f>
        <v>0</v>
      </c>
      <c r="AS13" s="71"/>
      <c r="AT13" s="71">
        <f t="shared" ref="AT13" si="28">COUNTIF(F13:AO14,"●")</f>
        <v>2</v>
      </c>
      <c r="AU13" s="71"/>
      <c r="AV13" s="74">
        <f t="shared" ref="AV13" si="29">AP13*3+AR13</f>
        <v>0</v>
      </c>
      <c r="AW13" s="74"/>
      <c r="AX13" s="71">
        <f>AM13+AM14+AI13+AI14+AE13+AE14+W13+W14+S13+S14+O13+O14+K13+K14+G13+G14</f>
        <v>1</v>
      </c>
      <c r="AY13" s="71"/>
      <c r="AZ13" s="71">
        <f>AO13+AO14+AK13+AK14+AG13+AG14+Y13+Y14+U13+U14+Q13+Q14+M13+M14+I13+I14</f>
        <v>9</v>
      </c>
      <c r="BA13" s="71"/>
      <c r="BB13" s="75">
        <f t="shared" ref="BB13" si="30">AX13-AZ13</f>
        <v>-8</v>
      </c>
      <c r="BC13" s="75"/>
      <c r="BD13" s="74">
        <f t="shared" ref="BD13" si="31">RANK(BG14,$BG$4:$BG$20)</f>
        <v>8</v>
      </c>
      <c r="BE13" s="74"/>
    </row>
    <row r="14" spans="1:59" ht="21" customHeight="1">
      <c r="A14" s="52"/>
      <c r="B14" s="54"/>
      <c r="C14" s="54"/>
      <c r="D14" s="54"/>
      <c r="E14" s="54"/>
      <c r="F14" s="18"/>
      <c r="G14" s="19"/>
      <c r="H14" s="20"/>
      <c r="I14" s="21"/>
      <c r="J14" s="18"/>
      <c r="K14" s="19"/>
      <c r="L14" s="20"/>
      <c r="M14" s="21"/>
      <c r="N14" s="18"/>
      <c r="O14" s="19"/>
      <c r="P14" s="20"/>
      <c r="Q14" s="21"/>
      <c r="R14" s="18"/>
      <c r="S14" s="19"/>
      <c r="T14" s="20"/>
      <c r="U14" s="21"/>
      <c r="V14" s="18"/>
      <c r="W14" s="19"/>
      <c r="X14" s="20"/>
      <c r="Y14" s="21"/>
      <c r="Z14" s="59"/>
      <c r="AA14" s="60"/>
      <c r="AB14" s="60"/>
      <c r="AC14" s="61"/>
      <c r="AD14" s="18"/>
      <c r="AE14" s="19"/>
      <c r="AF14" s="20"/>
      <c r="AG14" s="21"/>
      <c r="AH14" s="18"/>
      <c r="AI14" s="19"/>
      <c r="AJ14" s="20"/>
      <c r="AK14" s="21"/>
      <c r="AL14" s="6" t="s">
        <v>10</v>
      </c>
      <c r="AM14" s="7"/>
      <c r="AN14" s="8" t="s">
        <v>11</v>
      </c>
      <c r="AO14" s="9"/>
      <c r="AP14" s="71"/>
      <c r="AQ14" s="71"/>
      <c r="AR14" s="71"/>
      <c r="AS14" s="71"/>
      <c r="AT14" s="71"/>
      <c r="AU14" s="71"/>
      <c r="AV14" s="74"/>
      <c r="AW14" s="74"/>
      <c r="AX14" s="71"/>
      <c r="AY14" s="71"/>
      <c r="AZ14" s="71"/>
      <c r="BA14" s="71"/>
      <c r="BB14" s="75"/>
      <c r="BC14" s="75"/>
      <c r="BD14" s="74"/>
      <c r="BE14" s="74"/>
      <c r="BG14" s="13">
        <f t="shared" ref="BG14" si="32">AV13+BB13*0.01+AX13*0.001</f>
        <v>-7.9000000000000001E-2</v>
      </c>
    </row>
    <row r="15" spans="1:59" ht="21" customHeight="1">
      <c r="A15" s="52">
        <v>7</v>
      </c>
      <c r="B15" s="54" t="s">
        <v>33</v>
      </c>
      <c r="C15" s="54"/>
      <c r="D15" s="54"/>
      <c r="E15" s="54"/>
      <c r="F15" s="14"/>
      <c r="G15" s="22"/>
      <c r="H15" s="23"/>
      <c r="I15" s="24"/>
      <c r="J15" s="14" t="s">
        <v>14</v>
      </c>
      <c r="K15" s="22">
        <v>0</v>
      </c>
      <c r="L15" s="23" t="s">
        <v>106</v>
      </c>
      <c r="M15" s="24">
        <v>5</v>
      </c>
      <c r="N15" s="14" t="s">
        <v>14</v>
      </c>
      <c r="O15" s="22">
        <v>2</v>
      </c>
      <c r="P15" s="23" t="s">
        <v>86</v>
      </c>
      <c r="Q15" s="24">
        <v>3</v>
      </c>
      <c r="R15" s="14"/>
      <c r="S15" s="22"/>
      <c r="T15" s="23"/>
      <c r="U15" s="24"/>
      <c r="V15" s="14"/>
      <c r="W15" s="22"/>
      <c r="X15" s="23"/>
      <c r="Y15" s="24"/>
      <c r="Z15" s="14"/>
      <c r="AA15" s="22"/>
      <c r="AB15" s="23"/>
      <c r="AC15" s="24"/>
      <c r="AD15" s="62"/>
      <c r="AE15" s="63"/>
      <c r="AF15" s="63"/>
      <c r="AG15" s="64"/>
      <c r="AH15" s="14"/>
      <c r="AI15" s="22"/>
      <c r="AJ15" s="23"/>
      <c r="AK15" s="24"/>
      <c r="AL15" s="2" t="s">
        <v>10</v>
      </c>
      <c r="AM15" s="10"/>
      <c r="AN15" s="11" t="s">
        <v>11</v>
      </c>
      <c r="AO15" s="12"/>
      <c r="AP15" s="71">
        <f t="shared" ref="AP15" si="33">COUNTIF(F15:AO16,"〇")</f>
        <v>0</v>
      </c>
      <c r="AQ15" s="71"/>
      <c r="AR15" s="71">
        <f t="shared" ref="AR15" si="34">COUNTIF(F15:AO16,"△")</f>
        <v>0</v>
      </c>
      <c r="AS15" s="71"/>
      <c r="AT15" s="71">
        <f t="shared" ref="AT15" si="35">COUNTIF(F15:AO16,"●")</f>
        <v>2</v>
      </c>
      <c r="AU15" s="71"/>
      <c r="AV15" s="74">
        <f t="shared" ref="AV15" si="36">AP15*3+AR15</f>
        <v>0</v>
      </c>
      <c r="AW15" s="74"/>
      <c r="AX15" s="71">
        <f>AM15+AM16+AI15+AI16+AA15+AA16+W15+W16+S15+S16+O15+O16+K15+K16+G15+G16</f>
        <v>2</v>
      </c>
      <c r="AY15" s="71"/>
      <c r="AZ15" s="71">
        <f>AO15+AO16+AK15+AK16+AC15+AC16+Y15+Y16+U15+U16+Q15+Q16+M15+M16+I15+I16</f>
        <v>8</v>
      </c>
      <c r="BA15" s="71"/>
      <c r="BB15" s="75">
        <f t="shared" ref="BB15" si="37">AX15-AZ15</f>
        <v>-6</v>
      </c>
      <c r="BC15" s="75"/>
      <c r="BD15" s="74">
        <f t="shared" ref="BD15" si="38">RANK(BG16,$BG$4:$BG$20)</f>
        <v>7</v>
      </c>
      <c r="BE15" s="74"/>
    </row>
    <row r="16" spans="1:59" ht="21" customHeight="1">
      <c r="A16" s="52"/>
      <c r="B16" s="54"/>
      <c r="C16" s="54"/>
      <c r="D16" s="54"/>
      <c r="E16" s="54"/>
      <c r="F16" s="18"/>
      <c r="G16" s="19"/>
      <c r="H16" s="20"/>
      <c r="I16" s="21"/>
      <c r="J16" s="18"/>
      <c r="K16" s="19"/>
      <c r="L16" s="20"/>
      <c r="M16" s="21"/>
      <c r="N16" s="18"/>
      <c r="O16" s="19"/>
      <c r="P16" s="20"/>
      <c r="Q16" s="21"/>
      <c r="R16" s="18"/>
      <c r="S16" s="19"/>
      <c r="T16" s="20"/>
      <c r="U16" s="21"/>
      <c r="V16" s="18"/>
      <c r="W16" s="19"/>
      <c r="X16" s="20"/>
      <c r="Y16" s="21"/>
      <c r="Z16" s="18"/>
      <c r="AA16" s="19"/>
      <c r="AB16" s="20"/>
      <c r="AC16" s="21"/>
      <c r="AD16" s="59"/>
      <c r="AE16" s="60"/>
      <c r="AF16" s="60"/>
      <c r="AG16" s="61"/>
      <c r="AH16" s="18"/>
      <c r="AI16" s="19"/>
      <c r="AJ16" s="20"/>
      <c r="AK16" s="21"/>
      <c r="AL16" s="6" t="s">
        <v>10</v>
      </c>
      <c r="AM16" s="7"/>
      <c r="AN16" s="8" t="s">
        <v>11</v>
      </c>
      <c r="AO16" s="9"/>
      <c r="AP16" s="71"/>
      <c r="AQ16" s="71"/>
      <c r="AR16" s="71"/>
      <c r="AS16" s="71"/>
      <c r="AT16" s="71"/>
      <c r="AU16" s="71"/>
      <c r="AV16" s="74"/>
      <c r="AW16" s="74"/>
      <c r="AX16" s="71"/>
      <c r="AY16" s="71"/>
      <c r="AZ16" s="71"/>
      <c r="BA16" s="71"/>
      <c r="BB16" s="75"/>
      <c r="BC16" s="75"/>
      <c r="BD16" s="74"/>
      <c r="BE16" s="74"/>
      <c r="BG16" s="51">
        <f t="shared" ref="BG16" si="39">AV15+BB15*0.01+AX15*0.001</f>
        <v>-5.7999999999999996E-2</v>
      </c>
    </row>
    <row r="17" spans="1:59" ht="21" customHeight="1">
      <c r="A17" s="52">
        <v>8</v>
      </c>
      <c r="B17" s="54" t="s">
        <v>34</v>
      </c>
      <c r="C17" s="54"/>
      <c r="D17" s="54"/>
      <c r="E17" s="54"/>
      <c r="F17" s="14"/>
      <c r="G17" s="22"/>
      <c r="H17" s="23"/>
      <c r="I17" s="24"/>
      <c r="J17" s="14"/>
      <c r="K17" s="22"/>
      <c r="L17" s="23"/>
      <c r="M17" s="24"/>
      <c r="N17" s="14" t="s">
        <v>14</v>
      </c>
      <c r="O17" s="22">
        <v>0</v>
      </c>
      <c r="P17" s="23" t="s">
        <v>92</v>
      </c>
      <c r="Q17" s="24">
        <v>4</v>
      </c>
      <c r="R17" s="14" t="s">
        <v>87</v>
      </c>
      <c r="S17" s="22">
        <v>2</v>
      </c>
      <c r="T17" s="23" t="s">
        <v>86</v>
      </c>
      <c r="U17" s="24">
        <v>2</v>
      </c>
      <c r="V17" s="14"/>
      <c r="W17" s="22"/>
      <c r="X17" s="23"/>
      <c r="Y17" s="24"/>
      <c r="Z17" s="14"/>
      <c r="AA17" s="22"/>
      <c r="AB17" s="23"/>
      <c r="AC17" s="24"/>
      <c r="AD17" s="14"/>
      <c r="AE17" s="22"/>
      <c r="AF17" s="23"/>
      <c r="AG17" s="24"/>
      <c r="AH17" s="62"/>
      <c r="AI17" s="63"/>
      <c r="AJ17" s="63"/>
      <c r="AK17" s="64"/>
      <c r="AL17" s="2" t="s">
        <v>10</v>
      </c>
      <c r="AM17" s="10"/>
      <c r="AN17" s="11" t="s">
        <v>11</v>
      </c>
      <c r="AO17" s="12"/>
      <c r="AP17" s="71">
        <f t="shared" ref="AP17" si="40">COUNTIF(F17:AO18,"〇")</f>
        <v>0</v>
      </c>
      <c r="AQ17" s="71"/>
      <c r="AR17" s="71">
        <f t="shared" ref="AR17" si="41">COUNTIF(F17:AO18,"△")</f>
        <v>1</v>
      </c>
      <c r="AS17" s="71"/>
      <c r="AT17" s="71">
        <f t="shared" ref="AT17" si="42">COUNTIF(F17:AO18,"●")</f>
        <v>1</v>
      </c>
      <c r="AU17" s="71"/>
      <c r="AV17" s="74">
        <f t="shared" ref="AV17" si="43">AP17*3+AR17</f>
        <v>1</v>
      </c>
      <c r="AW17" s="74"/>
      <c r="AX17" s="71">
        <f>AM17+AM18+AE17+AE18+AA17+AA18+W17+W18+S17+S18+O17+O18+K17+K18+G17+G18</f>
        <v>2</v>
      </c>
      <c r="AY17" s="71"/>
      <c r="AZ17" s="71">
        <f>AO17+AO18+AG17+AG18+AC17+AC18+Y17+Y18+U17+U18+Q17+Q18+M17+M18+I17+I18</f>
        <v>6</v>
      </c>
      <c r="BA17" s="71"/>
      <c r="BB17" s="75">
        <f t="shared" ref="BB17" si="44">AX17-AZ17</f>
        <v>-4</v>
      </c>
      <c r="BC17" s="75"/>
      <c r="BD17" s="74">
        <f t="shared" ref="BD17" si="45">RANK(BG18,$BG$4:$BG$20)</f>
        <v>6</v>
      </c>
      <c r="BE17" s="74"/>
    </row>
    <row r="18" spans="1:59" ht="21" customHeight="1">
      <c r="A18" s="52"/>
      <c r="B18" s="54"/>
      <c r="C18" s="54"/>
      <c r="D18" s="54"/>
      <c r="E18" s="54"/>
      <c r="F18" s="18"/>
      <c r="G18" s="19"/>
      <c r="H18" s="20"/>
      <c r="I18" s="21"/>
      <c r="J18" s="18"/>
      <c r="K18" s="19"/>
      <c r="L18" s="20"/>
      <c r="M18" s="21"/>
      <c r="N18" s="18"/>
      <c r="O18" s="19"/>
      <c r="P18" s="20"/>
      <c r="Q18" s="21"/>
      <c r="R18" s="18"/>
      <c r="S18" s="19"/>
      <c r="T18" s="20"/>
      <c r="U18" s="21"/>
      <c r="V18" s="18"/>
      <c r="W18" s="19"/>
      <c r="X18" s="20"/>
      <c r="Y18" s="21"/>
      <c r="Z18" s="18"/>
      <c r="AA18" s="19"/>
      <c r="AB18" s="20"/>
      <c r="AC18" s="21"/>
      <c r="AD18" s="18"/>
      <c r="AE18" s="19"/>
      <c r="AF18" s="20"/>
      <c r="AG18" s="21"/>
      <c r="AH18" s="59"/>
      <c r="AI18" s="60"/>
      <c r="AJ18" s="60"/>
      <c r="AK18" s="61"/>
      <c r="AL18" s="6" t="s">
        <v>10</v>
      </c>
      <c r="AM18" s="7"/>
      <c r="AN18" s="8" t="s">
        <v>11</v>
      </c>
      <c r="AO18" s="9"/>
      <c r="AP18" s="71"/>
      <c r="AQ18" s="71"/>
      <c r="AR18" s="71"/>
      <c r="AS18" s="71"/>
      <c r="AT18" s="71"/>
      <c r="AU18" s="71"/>
      <c r="AV18" s="74"/>
      <c r="AW18" s="74"/>
      <c r="AX18" s="71"/>
      <c r="AY18" s="71"/>
      <c r="AZ18" s="71"/>
      <c r="BA18" s="71"/>
      <c r="BB18" s="75"/>
      <c r="BC18" s="75"/>
      <c r="BD18" s="74"/>
      <c r="BE18" s="74"/>
      <c r="BG18" s="13">
        <f t="shared" ref="BG18" si="46">AV17+BB17*0.01+AX17*0.001</f>
        <v>0.96199999999999997</v>
      </c>
    </row>
    <row r="19" spans="1:59" ht="21" customHeight="1">
      <c r="A19" s="52">
        <v>9</v>
      </c>
      <c r="B19" s="55" t="s">
        <v>10</v>
      </c>
      <c r="C19" s="55"/>
      <c r="D19" s="55"/>
      <c r="E19" s="55"/>
      <c r="F19" s="2" t="s">
        <v>10</v>
      </c>
      <c r="G19" s="10"/>
      <c r="H19" s="11" t="s">
        <v>11</v>
      </c>
      <c r="I19" s="12"/>
      <c r="J19" s="2" t="s">
        <v>10</v>
      </c>
      <c r="K19" s="10"/>
      <c r="L19" s="11" t="s">
        <v>11</v>
      </c>
      <c r="M19" s="12"/>
      <c r="N19" s="2" t="s">
        <v>10</v>
      </c>
      <c r="O19" s="10"/>
      <c r="P19" s="11" t="s">
        <v>11</v>
      </c>
      <c r="Q19" s="12"/>
      <c r="R19" s="2" t="s">
        <v>10</v>
      </c>
      <c r="S19" s="10"/>
      <c r="T19" s="11" t="s">
        <v>11</v>
      </c>
      <c r="U19" s="12"/>
      <c r="V19" s="2" t="s">
        <v>10</v>
      </c>
      <c r="W19" s="10"/>
      <c r="X19" s="11" t="s">
        <v>11</v>
      </c>
      <c r="Y19" s="12"/>
      <c r="Z19" s="2" t="s">
        <v>10</v>
      </c>
      <c r="AA19" s="10"/>
      <c r="AB19" s="11" t="s">
        <v>11</v>
      </c>
      <c r="AC19" s="12"/>
      <c r="AD19" s="2" t="s">
        <v>10</v>
      </c>
      <c r="AE19" s="10"/>
      <c r="AF19" s="11" t="s">
        <v>11</v>
      </c>
      <c r="AG19" s="12"/>
      <c r="AH19" s="2" t="s">
        <v>10</v>
      </c>
      <c r="AI19" s="10"/>
      <c r="AJ19" s="11" t="s">
        <v>11</v>
      </c>
      <c r="AK19" s="12"/>
      <c r="AL19" s="65"/>
      <c r="AM19" s="66"/>
      <c r="AN19" s="66"/>
      <c r="AO19" s="67"/>
      <c r="AP19" s="78">
        <f t="shared" ref="AP19" si="47">COUNTIF(F19:AO20,"〇")</f>
        <v>0</v>
      </c>
      <c r="AQ19" s="78"/>
      <c r="AR19" s="78">
        <f t="shared" ref="AR19" si="48">COUNTIF(F19:AO20,"△")</f>
        <v>0</v>
      </c>
      <c r="AS19" s="78"/>
      <c r="AT19" s="78">
        <f t="shared" ref="AT19" si="49">COUNTIF(F19:AO20,"●")</f>
        <v>0</v>
      </c>
      <c r="AU19" s="78"/>
      <c r="AV19" s="78">
        <f t="shared" ref="AV19" si="50">AP19*3+AR19</f>
        <v>0</v>
      </c>
      <c r="AW19" s="78"/>
      <c r="AX19" s="78">
        <f>AI19+AI20+AE19+AE20+AA19+AA20+W19+W20+S19+S20+O19+O20+K19+K20+G19+G20</f>
        <v>0</v>
      </c>
      <c r="AY19" s="78"/>
      <c r="AZ19" s="78">
        <f>AK19+AK20+AG19+AG20+AC19+AC20+Y19+Y20+U19+U20+Q19+Q20+M19+M20+I19+I20</f>
        <v>0</v>
      </c>
      <c r="BA19" s="78"/>
      <c r="BB19" s="79">
        <f t="shared" ref="BB19" si="51">AX19-AZ19</f>
        <v>0</v>
      </c>
      <c r="BC19" s="79"/>
      <c r="BD19" s="78"/>
      <c r="BE19" s="78"/>
    </row>
    <row r="20" spans="1:59" ht="21" customHeight="1">
      <c r="A20" s="52"/>
      <c r="B20" s="55"/>
      <c r="C20" s="55"/>
      <c r="D20" s="55"/>
      <c r="E20" s="55"/>
      <c r="F20" s="6" t="s">
        <v>10</v>
      </c>
      <c r="G20" s="7"/>
      <c r="H20" s="8" t="s">
        <v>11</v>
      </c>
      <c r="I20" s="9"/>
      <c r="J20" s="6" t="s">
        <v>10</v>
      </c>
      <c r="K20" s="7"/>
      <c r="L20" s="8" t="s">
        <v>11</v>
      </c>
      <c r="M20" s="9"/>
      <c r="N20" s="6" t="s">
        <v>10</v>
      </c>
      <c r="O20" s="7"/>
      <c r="P20" s="8" t="s">
        <v>11</v>
      </c>
      <c r="Q20" s="9"/>
      <c r="R20" s="6" t="s">
        <v>10</v>
      </c>
      <c r="S20" s="7"/>
      <c r="T20" s="8" t="s">
        <v>11</v>
      </c>
      <c r="U20" s="9"/>
      <c r="V20" s="6" t="s">
        <v>10</v>
      </c>
      <c r="W20" s="7"/>
      <c r="X20" s="8" t="s">
        <v>11</v>
      </c>
      <c r="Y20" s="9"/>
      <c r="Z20" s="6" t="s">
        <v>10</v>
      </c>
      <c r="AA20" s="7"/>
      <c r="AB20" s="8" t="s">
        <v>11</v>
      </c>
      <c r="AC20" s="9"/>
      <c r="AD20" s="6" t="s">
        <v>10</v>
      </c>
      <c r="AE20" s="7"/>
      <c r="AF20" s="8" t="s">
        <v>11</v>
      </c>
      <c r="AG20" s="9"/>
      <c r="AH20" s="6" t="s">
        <v>10</v>
      </c>
      <c r="AI20" s="7"/>
      <c r="AJ20" s="8" t="s">
        <v>11</v>
      </c>
      <c r="AK20" s="9"/>
      <c r="AL20" s="68"/>
      <c r="AM20" s="69"/>
      <c r="AN20" s="69"/>
      <c r="AO20" s="70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9"/>
      <c r="BC20" s="79"/>
      <c r="BD20" s="78"/>
      <c r="BE20" s="78"/>
    </row>
    <row r="21" spans="1:59">
      <c r="AP21" s="77">
        <f>SUM(AP3:AQ20)</f>
        <v>7</v>
      </c>
      <c r="AQ21" s="77"/>
      <c r="AR21" s="77">
        <f t="shared" ref="AR21" si="52">SUM(AR3:AS20)</f>
        <v>2</v>
      </c>
      <c r="AS21" s="77"/>
      <c r="AT21" s="77">
        <f t="shared" ref="AT21" si="53">SUM(AT3:AU20)</f>
        <v>7</v>
      </c>
      <c r="AU21" s="77"/>
      <c r="AV21" s="77">
        <f t="shared" ref="AV21" si="54">SUM(AV3:AW20)</f>
        <v>23</v>
      </c>
      <c r="AW21" s="77"/>
      <c r="AX21" s="77">
        <f t="shared" ref="AX21" si="55">SUM(AX3:AY20)</f>
        <v>39</v>
      </c>
      <c r="AY21" s="77"/>
      <c r="AZ21" s="77">
        <f t="shared" ref="AZ21" si="56">SUM(AZ3:BA20)</f>
        <v>39</v>
      </c>
      <c r="BA21" s="77"/>
      <c r="BB21" s="77">
        <f t="shared" ref="BB21" si="57">SUM(BB3:BC20)</f>
        <v>0</v>
      </c>
      <c r="BC21" s="77"/>
      <c r="BD21" s="77">
        <f t="shared" ref="BD21" si="58">SUM(BD3:BE20)</f>
        <v>36</v>
      </c>
      <c r="BE21" s="77"/>
    </row>
    <row r="25" spans="1:59">
      <c r="BA25" s="33"/>
    </row>
    <row r="36" spans="5:7">
      <c r="E36" s="1" t="s">
        <v>1</v>
      </c>
      <c r="F36" s="1" t="s">
        <v>13</v>
      </c>
      <c r="G36" s="1" t="s">
        <v>15</v>
      </c>
    </row>
  </sheetData>
  <mergeCells count="126">
    <mergeCell ref="BB21:BC21"/>
    <mergeCell ref="BD21:BE21"/>
    <mergeCell ref="AP21:AQ21"/>
    <mergeCell ref="AR21:AS21"/>
    <mergeCell ref="AT21:AU21"/>
    <mergeCell ref="AV21:AW21"/>
    <mergeCell ref="AX21:AY21"/>
    <mergeCell ref="AZ21:BA21"/>
    <mergeCell ref="AT19:AU20"/>
    <mergeCell ref="AV19:AW20"/>
    <mergeCell ref="AX19:AY20"/>
    <mergeCell ref="AZ19:BA20"/>
    <mergeCell ref="BB19:BC20"/>
    <mergeCell ref="BD19:BE20"/>
    <mergeCell ref="AV17:AW18"/>
    <mergeCell ref="AX17:AY18"/>
    <mergeCell ref="AZ17:BA18"/>
    <mergeCell ref="BB17:BC18"/>
    <mergeCell ref="BD17:BE18"/>
    <mergeCell ref="A19:A20"/>
    <mergeCell ref="B19:E20"/>
    <mergeCell ref="AL19:AO20"/>
    <mergeCell ref="AP19:AQ20"/>
    <mergeCell ref="AR19:AS20"/>
    <mergeCell ref="A17:A18"/>
    <mergeCell ref="B17:E18"/>
    <mergeCell ref="AH17:AK18"/>
    <mergeCell ref="AP17:AQ18"/>
    <mergeCell ref="AR17:AS18"/>
    <mergeCell ref="AT17:AU18"/>
    <mergeCell ref="AT15:AU16"/>
    <mergeCell ref="AV15:AW16"/>
    <mergeCell ref="AX15:AY16"/>
    <mergeCell ref="AZ15:BA16"/>
    <mergeCell ref="BB15:BC16"/>
    <mergeCell ref="BD15:BE16"/>
    <mergeCell ref="AV13:AW14"/>
    <mergeCell ref="AX13:AY14"/>
    <mergeCell ref="AZ13:BA14"/>
    <mergeCell ref="BB13:BC14"/>
    <mergeCell ref="BD13:BE14"/>
    <mergeCell ref="AT13:AU14"/>
    <mergeCell ref="A15:A16"/>
    <mergeCell ref="B15:E16"/>
    <mergeCell ref="AD15:AG16"/>
    <mergeCell ref="AP15:AQ16"/>
    <mergeCell ref="AR15:AS16"/>
    <mergeCell ref="A13:A14"/>
    <mergeCell ref="B13:E14"/>
    <mergeCell ref="Z13:AC14"/>
    <mergeCell ref="AP13:AQ14"/>
    <mergeCell ref="AR13:AS14"/>
    <mergeCell ref="BB5:BC6"/>
    <mergeCell ref="BD5:BE6"/>
    <mergeCell ref="A11:A12"/>
    <mergeCell ref="B11:E12"/>
    <mergeCell ref="V11:Y12"/>
    <mergeCell ref="AP11:AQ12"/>
    <mergeCell ref="AR11:AS12"/>
    <mergeCell ref="A9:A10"/>
    <mergeCell ref="B9:E10"/>
    <mergeCell ref="R9:U10"/>
    <mergeCell ref="AP9:AQ10"/>
    <mergeCell ref="AR9:AS10"/>
    <mergeCell ref="AT11:AU12"/>
    <mergeCell ref="AV11:AW12"/>
    <mergeCell ref="AX11:AY12"/>
    <mergeCell ref="AZ11:BA12"/>
    <mergeCell ref="BB11:BC12"/>
    <mergeCell ref="BD11:BE12"/>
    <mergeCell ref="AV9:AW10"/>
    <mergeCell ref="AX9:AY10"/>
    <mergeCell ref="AZ9:BA10"/>
    <mergeCell ref="BB9:BC10"/>
    <mergeCell ref="BD9:BE10"/>
    <mergeCell ref="AT9:AU10"/>
    <mergeCell ref="A7:A8"/>
    <mergeCell ref="B7:E8"/>
    <mergeCell ref="N7:Q8"/>
    <mergeCell ref="AP7:AQ8"/>
    <mergeCell ref="AR7:AS8"/>
    <mergeCell ref="AX3:AY4"/>
    <mergeCell ref="AZ3:BA4"/>
    <mergeCell ref="BB3:BC4"/>
    <mergeCell ref="BD3:BE4"/>
    <mergeCell ref="A5:A6"/>
    <mergeCell ref="B5:E6"/>
    <mergeCell ref="J5:M6"/>
    <mergeCell ref="AP5:AQ6"/>
    <mergeCell ref="AR5:AS6"/>
    <mergeCell ref="AT5:AU6"/>
    <mergeCell ref="AT7:AU8"/>
    <mergeCell ref="AV7:AW8"/>
    <mergeCell ref="AX7:AY8"/>
    <mergeCell ref="AZ7:BA8"/>
    <mergeCell ref="BB7:BC8"/>
    <mergeCell ref="BD7:BE8"/>
    <mergeCell ref="AV5:AW6"/>
    <mergeCell ref="AX5:AY6"/>
    <mergeCell ref="AZ5:BA6"/>
    <mergeCell ref="A3:A4"/>
    <mergeCell ref="B3:E4"/>
    <mergeCell ref="F3:I4"/>
    <mergeCell ref="AP3:AQ4"/>
    <mergeCell ref="AR3:AS4"/>
    <mergeCell ref="AT3:AU4"/>
    <mergeCell ref="AV3:AW4"/>
    <mergeCell ref="AL2:AO2"/>
    <mergeCell ref="AP2:AQ2"/>
    <mergeCell ref="AR2:AS2"/>
    <mergeCell ref="AT2:AU2"/>
    <mergeCell ref="AV2:AW2"/>
    <mergeCell ref="A1:BE1"/>
    <mergeCell ref="A2:E2"/>
    <mergeCell ref="F2:I2"/>
    <mergeCell ref="J2:M2"/>
    <mergeCell ref="N2:Q2"/>
    <mergeCell ref="R2:U2"/>
    <mergeCell ref="V2:Y2"/>
    <mergeCell ref="Z2:AC2"/>
    <mergeCell ref="AD2:AG2"/>
    <mergeCell ref="AH2:AK2"/>
    <mergeCell ref="AZ2:BA2"/>
    <mergeCell ref="BB2:BC2"/>
    <mergeCell ref="BD2:BE2"/>
    <mergeCell ref="AX2:AY2"/>
  </mergeCells>
  <phoneticPr fontId="1"/>
  <dataValidations count="1">
    <dataValidation type="list" allowBlank="1" showInputMessage="1" showErrorMessage="1" sqref="J3:J4 N3:N6 R3:R8 V3:V10 Z3:Z12 AD3:AD14 AH3:AH16 AL3:AL18 F5:F20 AD17:AD20 AH19:AH20 Z15:Z20 V13:V20 R11:R20 N9:N20 J7:J20">
      <formula1>$E$36:$G$36</formula1>
    </dataValidation>
  </dataValidations>
  <printOptions verticalCentered="1"/>
  <pageMargins left="0" right="0" top="0.35433070866141736" bottom="0.35433070866141736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"/>
  <sheetViews>
    <sheetView zoomScaleNormal="100" workbookViewId="0">
      <selection activeCell="Q20" sqref="Q20"/>
    </sheetView>
  </sheetViews>
  <sheetFormatPr defaultRowHeight="13.5"/>
  <cols>
    <col min="1" max="1" width="2.625" style="1" customWidth="1"/>
    <col min="2" max="5" width="3" style="1" customWidth="1"/>
    <col min="6" max="58" width="2.625" style="1" customWidth="1"/>
    <col min="59" max="59" width="5.625" style="1" customWidth="1"/>
    <col min="60" max="67" width="2.625" style="1" customWidth="1"/>
    <col min="68" max="16384" width="9" style="1"/>
  </cols>
  <sheetData>
    <row r="1" spans="1:59" ht="25.5" customHeight="1">
      <c r="A1" s="76" t="s">
        <v>45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</row>
    <row r="2" spans="1:59">
      <c r="A2" s="52" t="s">
        <v>12</v>
      </c>
      <c r="B2" s="52"/>
      <c r="C2" s="52"/>
      <c r="D2" s="52"/>
      <c r="E2" s="52"/>
      <c r="F2" s="53" t="str">
        <f>B3</f>
        <v>土崎中</v>
      </c>
      <c r="G2" s="53"/>
      <c r="H2" s="53"/>
      <c r="I2" s="53"/>
      <c r="J2" s="53" t="str">
        <f>B5</f>
        <v>本荘北中</v>
      </c>
      <c r="K2" s="53"/>
      <c r="L2" s="53"/>
      <c r="M2" s="53"/>
      <c r="N2" s="53" t="str">
        <f>B7</f>
        <v>象潟中</v>
      </c>
      <c r="O2" s="53"/>
      <c r="P2" s="53"/>
      <c r="Q2" s="53"/>
      <c r="R2" s="53" t="str">
        <f>B9</f>
        <v>横手ＦＣ</v>
      </c>
      <c r="S2" s="53"/>
      <c r="T2" s="53"/>
      <c r="U2" s="53"/>
      <c r="V2" s="53" t="str">
        <f>B11</f>
        <v>秋田東中</v>
      </c>
      <c r="W2" s="53"/>
      <c r="X2" s="53"/>
      <c r="Y2" s="53"/>
      <c r="Z2" s="53" t="str">
        <f>B13</f>
        <v>本荘東中</v>
      </c>
      <c r="AA2" s="53"/>
      <c r="AB2" s="53"/>
      <c r="AC2" s="53"/>
      <c r="AD2" s="53" t="str">
        <f>B15</f>
        <v>美郷中</v>
      </c>
      <c r="AE2" s="53"/>
      <c r="AF2" s="53"/>
      <c r="AG2" s="53"/>
      <c r="AH2" s="53" t="str">
        <f>B17</f>
        <v>桜中</v>
      </c>
      <c r="AI2" s="53"/>
      <c r="AJ2" s="53"/>
      <c r="AK2" s="53"/>
      <c r="AL2" s="72">
        <f>B19</f>
        <v>0</v>
      </c>
      <c r="AM2" s="72"/>
      <c r="AN2" s="72"/>
      <c r="AO2" s="72"/>
      <c r="AP2" s="53" t="s">
        <v>2</v>
      </c>
      <c r="AQ2" s="53"/>
      <c r="AR2" s="53" t="s">
        <v>3</v>
      </c>
      <c r="AS2" s="53"/>
      <c r="AT2" s="53" t="s">
        <v>4</v>
      </c>
      <c r="AU2" s="53"/>
      <c r="AV2" s="73" t="s">
        <v>5</v>
      </c>
      <c r="AW2" s="73"/>
      <c r="AX2" s="53" t="s">
        <v>6</v>
      </c>
      <c r="AY2" s="53"/>
      <c r="AZ2" s="53" t="s">
        <v>7</v>
      </c>
      <c r="BA2" s="53"/>
      <c r="BB2" s="53" t="s">
        <v>8</v>
      </c>
      <c r="BC2" s="53"/>
      <c r="BD2" s="73" t="s">
        <v>9</v>
      </c>
      <c r="BE2" s="73"/>
    </row>
    <row r="3" spans="1:59" ht="21" customHeight="1">
      <c r="A3" s="52">
        <v>1</v>
      </c>
      <c r="B3" s="54" t="s">
        <v>35</v>
      </c>
      <c r="C3" s="54"/>
      <c r="D3" s="54"/>
      <c r="E3" s="54"/>
      <c r="F3" s="56"/>
      <c r="G3" s="57"/>
      <c r="H3" s="57"/>
      <c r="I3" s="58"/>
      <c r="J3" s="14"/>
      <c r="K3" s="15"/>
      <c r="L3" s="16"/>
      <c r="M3" s="17"/>
      <c r="N3" s="14"/>
      <c r="O3" s="15"/>
      <c r="P3" s="16"/>
      <c r="Q3" s="17"/>
      <c r="R3" s="14"/>
      <c r="S3" s="15"/>
      <c r="T3" s="16"/>
      <c r="U3" s="17"/>
      <c r="V3" s="14" t="s">
        <v>0</v>
      </c>
      <c r="W3" s="15">
        <v>2</v>
      </c>
      <c r="X3" s="16" t="s">
        <v>43</v>
      </c>
      <c r="Y3" s="17">
        <v>1</v>
      </c>
      <c r="Z3" s="14"/>
      <c r="AA3" s="15"/>
      <c r="AB3" s="16"/>
      <c r="AC3" s="17"/>
      <c r="AD3" s="14"/>
      <c r="AE3" s="15"/>
      <c r="AF3" s="16"/>
      <c r="AG3" s="17"/>
      <c r="AH3" s="14" t="s">
        <v>0</v>
      </c>
      <c r="AI3" s="15">
        <v>4</v>
      </c>
      <c r="AJ3" s="16" t="s">
        <v>92</v>
      </c>
      <c r="AK3" s="17">
        <v>2</v>
      </c>
      <c r="AL3" s="25" t="s">
        <v>10</v>
      </c>
      <c r="AM3" s="38"/>
      <c r="AN3" s="37" t="s">
        <v>11</v>
      </c>
      <c r="AO3" s="39"/>
      <c r="AP3" s="71">
        <f>COUNTIF(F3:AO4,"〇")</f>
        <v>2</v>
      </c>
      <c r="AQ3" s="71"/>
      <c r="AR3" s="71">
        <f>COUNTIF(F3:AO4,"△")</f>
        <v>0</v>
      </c>
      <c r="AS3" s="71"/>
      <c r="AT3" s="71">
        <f>COUNTIF(F3:AO4,"●")</f>
        <v>0</v>
      </c>
      <c r="AU3" s="71"/>
      <c r="AV3" s="74">
        <f>AP3*3+AR3</f>
        <v>6</v>
      </c>
      <c r="AW3" s="74"/>
      <c r="AX3" s="71">
        <f>AM3+AM4+AI3+AI4+AE3+AE4+AA3+AA4+W3+W4+S3+S4+O3+O4+K3+K4</f>
        <v>6</v>
      </c>
      <c r="AY3" s="71"/>
      <c r="AZ3" s="71">
        <f>AO3+AO4+AK3+AK4+AG3+AG4+AC3+AC4+Y3+Y4+U3+U4+Q3+Q4+M3+M4</f>
        <v>3</v>
      </c>
      <c r="BA3" s="71"/>
      <c r="BB3" s="75">
        <f>AX3-AZ3</f>
        <v>3</v>
      </c>
      <c r="BC3" s="75"/>
      <c r="BD3" s="74">
        <f>RANK(BG4,$BG$4:$BG$20)</f>
        <v>3</v>
      </c>
      <c r="BE3" s="74"/>
    </row>
    <row r="4" spans="1:59" ht="21" customHeight="1">
      <c r="A4" s="52"/>
      <c r="B4" s="54"/>
      <c r="C4" s="54"/>
      <c r="D4" s="54"/>
      <c r="E4" s="54"/>
      <c r="F4" s="59"/>
      <c r="G4" s="60"/>
      <c r="H4" s="60"/>
      <c r="I4" s="61"/>
      <c r="J4" s="18"/>
      <c r="K4" s="19"/>
      <c r="L4" s="20"/>
      <c r="M4" s="21"/>
      <c r="N4" s="18"/>
      <c r="O4" s="19"/>
      <c r="P4" s="20"/>
      <c r="Q4" s="21"/>
      <c r="R4" s="18"/>
      <c r="S4" s="19"/>
      <c r="T4" s="20"/>
      <c r="U4" s="21"/>
      <c r="V4" s="18"/>
      <c r="W4" s="19"/>
      <c r="X4" s="20"/>
      <c r="Y4" s="21"/>
      <c r="Z4" s="18"/>
      <c r="AA4" s="19"/>
      <c r="AB4" s="20"/>
      <c r="AC4" s="21"/>
      <c r="AD4" s="18"/>
      <c r="AE4" s="19"/>
      <c r="AF4" s="20"/>
      <c r="AG4" s="21"/>
      <c r="AH4" s="18"/>
      <c r="AI4" s="19"/>
      <c r="AJ4" s="20"/>
      <c r="AK4" s="21"/>
      <c r="AL4" s="28" t="s">
        <v>10</v>
      </c>
      <c r="AM4" s="29"/>
      <c r="AN4" s="36" t="s">
        <v>11</v>
      </c>
      <c r="AO4" s="30"/>
      <c r="AP4" s="71"/>
      <c r="AQ4" s="71"/>
      <c r="AR4" s="71"/>
      <c r="AS4" s="71"/>
      <c r="AT4" s="71"/>
      <c r="AU4" s="71"/>
      <c r="AV4" s="74"/>
      <c r="AW4" s="74"/>
      <c r="AX4" s="71"/>
      <c r="AY4" s="71"/>
      <c r="AZ4" s="71"/>
      <c r="BA4" s="71"/>
      <c r="BB4" s="75"/>
      <c r="BC4" s="75"/>
      <c r="BD4" s="74"/>
      <c r="BE4" s="74"/>
      <c r="BG4" s="13">
        <f>AV3+BB3*0.01+AX3*0.001</f>
        <v>6.0360000000000005</v>
      </c>
    </row>
    <row r="5" spans="1:59" ht="21" customHeight="1">
      <c r="A5" s="52">
        <v>2</v>
      </c>
      <c r="B5" s="54" t="s">
        <v>36</v>
      </c>
      <c r="C5" s="54"/>
      <c r="D5" s="54"/>
      <c r="E5" s="54"/>
      <c r="F5" s="14"/>
      <c r="G5" s="22"/>
      <c r="H5" s="23"/>
      <c r="I5" s="24"/>
      <c r="J5" s="56"/>
      <c r="K5" s="57"/>
      <c r="L5" s="57"/>
      <c r="M5" s="58"/>
      <c r="N5" s="14"/>
      <c r="O5" s="22"/>
      <c r="P5" s="23"/>
      <c r="Q5" s="24"/>
      <c r="R5" s="14"/>
      <c r="S5" s="22"/>
      <c r="T5" s="23"/>
      <c r="U5" s="24"/>
      <c r="V5" s="14"/>
      <c r="W5" s="22"/>
      <c r="X5" s="23"/>
      <c r="Y5" s="24"/>
      <c r="Z5" s="14" t="s">
        <v>0</v>
      </c>
      <c r="AA5" s="22">
        <v>5</v>
      </c>
      <c r="AB5" s="23" t="s">
        <v>43</v>
      </c>
      <c r="AC5" s="24">
        <v>1</v>
      </c>
      <c r="AD5" s="14" t="s">
        <v>0</v>
      </c>
      <c r="AE5" s="22">
        <v>5</v>
      </c>
      <c r="AF5" s="23" t="s">
        <v>100</v>
      </c>
      <c r="AG5" s="24">
        <v>1</v>
      </c>
      <c r="AH5" s="14"/>
      <c r="AI5" s="22"/>
      <c r="AJ5" s="23"/>
      <c r="AK5" s="24"/>
      <c r="AL5" s="25" t="s">
        <v>10</v>
      </c>
      <c r="AM5" s="26"/>
      <c r="AN5" s="35" t="s">
        <v>11</v>
      </c>
      <c r="AO5" s="27"/>
      <c r="AP5" s="71">
        <f t="shared" ref="AP5" si="0">COUNTIF(F5:AO6,"〇")</f>
        <v>2</v>
      </c>
      <c r="AQ5" s="71"/>
      <c r="AR5" s="71">
        <f t="shared" ref="AR5" si="1">COUNTIF(F5:AO6,"△")</f>
        <v>0</v>
      </c>
      <c r="AS5" s="71"/>
      <c r="AT5" s="71">
        <f t="shared" ref="AT5" si="2">COUNTIF(F5:AO6,"●")</f>
        <v>0</v>
      </c>
      <c r="AU5" s="71"/>
      <c r="AV5" s="74">
        <f t="shared" ref="AV5" si="3">AP5*3+AR5</f>
        <v>6</v>
      </c>
      <c r="AW5" s="74"/>
      <c r="AX5" s="71">
        <f>AM5+AM6+AI5+AI6+AE5+AE6+AA5+AA6+W5+W6+S5+S6+O5+O6+G5+G6</f>
        <v>10</v>
      </c>
      <c r="AY5" s="71"/>
      <c r="AZ5" s="71">
        <f>AO5+AO6+AK5+AK6+AG5+AG6+AC5+AC6+Y5+Y6+U5+U6+Q5+Q6+I5+I6</f>
        <v>2</v>
      </c>
      <c r="BA5" s="71"/>
      <c r="BB5" s="75">
        <f t="shared" ref="BB5" si="4">AX5-AZ5</f>
        <v>8</v>
      </c>
      <c r="BC5" s="75"/>
      <c r="BD5" s="74">
        <f>RANK(BG6,$BG$4:$BG$20)</f>
        <v>1</v>
      </c>
      <c r="BE5" s="74"/>
    </row>
    <row r="6" spans="1:59" ht="21" customHeight="1">
      <c r="A6" s="52"/>
      <c r="B6" s="54"/>
      <c r="C6" s="54"/>
      <c r="D6" s="54"/>
      <c r="E6" s="54"/>
      <c r="F6" s="18"/>
      <c r="G6" s="19"/>
      <c r="H6" s="20"/>
      <c r="I6" s="21"/>
      <c r="J6" s="59"/>
      <c r="K6" s="60"/>
      <c r="L6" s="60"/>
      <c r="M6" s="61"/>
      <c r="N6" s="18"/>
      <c r="O6" s="19"/>
      <c r="P6" s="20"/>
      <c r="Q6" s="21"/>
      <c r="R6" s="18"/>
      <c r="S6" s="19"/>
      <c r="T6" s="20"/>
      <c r="U6" s="21"/>
      <c r="V6" s="18"/>
      <c r="W6" s="19"/>
      <c r="X6" s="20"/>
      <c r="Y6" s="21"/>
      <c r="Z6" s="18"/>
      <c r="AA6" s="19"/>
      <c r="AB6" s="20"/>
      <c r="AC6" s="21"/>
      <c r="AD6" s="18"/>
      <c r="AE6" s="19"/>
      <c r="AF6" s="20"/>
      <c r="AG6" s="21"/>
      <c r="AH6" s="18"/>
      <c r="AI6" s="19"/>
      <c r="AJ6" s="20"/>
      <c r="AK6" s="21"/>
      <c r="AL6" s="28" t="s">
        <v>10</v>
      </c>
      <c r="AM6" s="29"/>
      <c r="AN6" s="36" t="s">
        <v>11</v>
      </c>
      <c r="AO6" s="30"/>
      <c r="AP6" s="71"/>
      <c r="AQ6" s="71"/>
      <c r="AR6" s="71"/>
      <c r="AS6" s="71"/>
      <c r="AT6" s="71"/>
      <c r="AU6" s="71"/>
      <c r="AV6" s="74"/>
      <c r="AW6" s="74"/>
      <c r="AX6" s="71"/>
      <c r="AY6" s="71"/>
      <c r="AZ6" s="71"/>
      <c r="BA6" s="71"/>
      <c r="BB6" s="75"/>
      <c r="BC6" s="75"/>
      <c r="BD6" s="74"/>
      <c r="BE6" s="74"/>
      <c r="BG6" s="13">
        <f>AV5+BB5*0.01+AX5*0.001</f>
        <v>6.09</v>
      </c>
    </row>
    <row r="7" spans="1:59" ht="21" customHeight="1">
      <c r="A7" s="52">
        <v>3</v>
      </c>
      <c r="B7" s="54" t="s">
        <v>37</v>
      </c>
      <c r="C7" s="54"/>
      <c r="D7" s="54"/>
      <c r="E7" s="54"/>
      <c r="F7" s="14"/>
      <c r="G7" s="22"/>
      <c r="H7" s="23"/>
      <c r="I7" s="24"/>
      <c r="J7" s="14"/>
      <c r="K7" s="22"/>
      <c r="L7" s="23"/>
      <c r="M7" s="24"/>
      <c r="N7" s="62"/>
      <c r="O7" s="63"/>
      <c r="P7" s="63"/>
      <c r="Q7" s="64"/>
      <c r="R7" s="14"/>
      <c r="S7" s="22"/>
      <c r="T7" s="23"/>
      <c r="U7" s="24"/>
      <c r="V7" s="14"/>
      <c r="W7" s="22"/>
      <c r="X7" s="23"/>
      <c r="Y7" s="24"/>
      <c r="Z7" s="14" t="s">
        <v>0</v>
      </c>
      <c r="AA7" s="22">
        <v>2</v>
      </c>
      <c r="AB7" s="23" t="s">
        <v>101</v>
      </c>
      <c r="AC7" s="24">
        <v>1</v>
      </c>
      <c r="AD7" s="14" t="s">
        <v>0</v>
      </c>
      <c r="AE7" s="22">
        <v>4</v>
      </c>
      <c r="AF7" s="23" t="s">
        <v>44</v>
      </c>
      <c r="AG7" s="24">
        <v>0</v>
      </c>
      <c r="AH7" s="14"/>
      <c r="AI7" s="22"/>
      <c r="AJ7" s="23"/>
      <c r="AK7" s="24"/>
      <c r="AL7" s="25" t="s">
        <v>10</v>
      </c>
      <c r="AM7" s="26"/>
      <c r="AN7" s="35" t="s">
        <v>11</v>
      </c>
      <c r="AO7" s="27"/>
      <c r="AP7" s="71">
        <f t="shared" ref="AP7" si="5">COUNTIF(F7:AO8,"〇")</f>
        <v>2</v>
      </c>
      <c r="AQ7" s="71"/>
      <c r="AR7" s="71">
        <f t="shared" ref="AR7" si="6">COUNTIF(F7:AO8,"△")</f>
        <v>0</v>
      </c>
      <c r="AS7" s="71"/>
      <c r="AT7" s="71">
        <f t="shared" ref="AT7" si="7">COUNTIF(F7:AO8,"●")</f>
        <v>0</v>
      </c>
      <c r="AU7" s="71"/>
      <c r="AV7" s="74">
        <f t="shared" ref="AV7" si="8">AP7*3+AR7</f>
        <v>6</v>
      </c>
      <c r="AW7" s="74"/>
      <c r="AX7" s="71">
        <f>AM7+AM8+AI7+AI8+AE7+AE8+AA7+AA8+W7+W8+S7+S8+K7+K8+G7+G8</f>
        <v>6</v>
      </c>
      <c r="AY7" s="71"/>
      <c r="AZ7" s="71">
        <f>AO7+AO8+AK7+AK8+AG7+AG8+AC7+AC8+Y7+Y8+U7+U8+M7+M8+I7+I8</f>
        <v>1</v>
      </c>
      <c r="BA7" s="71"/>
      <c r="BB7" s="75">
        <f t="shared" ref="BB7" si="9">AX7-AZ7</f>
        <v>5</v>
      </c>
      <c r="BC7" s="75"/>
      <c r="BD7" s="74">
        <f t="shared" ref="BD7" si="10">RANK(BG8,$BG$4:$BG$20)</f>
        <v>2</v>
      </c>
      <c r="BE7" s="74"/>
    </row>
    <row r="8" spans="1:59" ht="21" customHeight="1">
      <c r="A8" s="52"/>
      <c r="B8" s="54"/>
      <c r="C8" s="54"/>
      <c r="D8" s="54"/>
      <c r="E8" s="54"/>
      <c r="F8" s="18"/>
      <c r="G8" s="19"/>
      <c r="H8" s="20"/>
      <c r="I8" s="21"/>
      <c r="J8" s="18"/>
      <c r="K8" s="19"/>
      <c r="L8" s="20"/>
      <c r="M8" s="21"/>
      <c r="N8" s="59"/>
      <c r="O8" s="60"/>
      <c r="P8" s="60"/>
      <c r="Q8" s="61"/>
      <c r="R8" s="18"/>
      <c r="S8" s="19"/>
      <c r="T8" s="20"/>
      <c r="U8" s="21"/>
      <c r="V8" s="18"/>
      <c r="W8" s="19"/>
      <c r="X8" s="20"/>
      <c r="Y8" s="21"/>
      <c r="Z8" s="18"/>
      <c r="AA8" s="19"/>
      <c r="AB8" s="20"/>
      <c r="AC8" s="21"/>
      <c r="AD8" s="18"/>
      <c r="AE8" s="19"/>
      <c r="AF8" s="20"/>
      <c r="AG8" s="21"/>
      <c r="AH8" s="18"/>
      <c r="AI8" s="19"/>
      <c r="AJ8" s="20"/>
      <c r="AK8" s="21"/>
      <c r="AL8" s="28" t="s">
        <v>10</v>
      </c>
      <c r="AM8" s="29"/>
      <c r="AN8" s="36" t="s">
        <v>11</v>
      </c>
      <c r="AO8" s="30"/>
      <c r="AP8" s="71"/>
      <c r="AQ8" s="71"/>
      <c r="AR8" s="71"/>
      <c r="AS8" s="71"/>
      <c r="AT8" s="71"/>
      <c r="AU8" s="71"/>
      <c r="AV8" s="74"/>
      <c r="AW8" s="74"/>
      <c r="AX8" s="71"/>
      <c r="AY8" s="71"/>
      <c r="AZ8" s="71"/>
      <c r="BA8" s="71"/>
      <c r="BB8" s="75"/>
      <c r="BC8" s="75"/>
      <c r="BD8" s="74"/>
      <c r="BE8" s="74"/>
      <c r="BG8" s="13">
        <f t="shared" ref="BG8" si="11">AV7+BB7*0.01+AX7*0.001</f>
        <v>6.056</v>
      </c>
    </row>
    <row r="9" spans="1:59" ht="21" customHeight="1">
      <c r="A9" s="52">
        <v>4</v>
      </c>
      <c r="B9" s="54" t="s">
        <v>38</v>
      </c>
      <c r="C9" s="54"/>
      <c r="D9" s="54"/>
      <c r="E9" s="54"/>
      <c r="F9" s="14"/>
      <c r="G9" s="22"/>
      <c r="H9" s="23"/>
      <c r="I9" s="24"/>
      <c r="J9" s="14"/>
      <c r="K9" s="22"/>
      <c r="L9" s="23"/>
      <c r="M9" s="24"/>
      <c r="N9" s="14"/>
      <c r="O9" s="22"/>
      <c r="P9" s="23"/>
      <c r="Q9" s="24"/>
      <c r="R9" s="62"/>
      <c r="S9" s="63"/>
      <c r="T9" s="63"/>
      <c r="U9" s="64"/>
      <c r="V9" s="14" t="s">
        <v>14</v>
      </c>
      <c r="W9" s="22">
        <v>0</v>
      </c>
      <c r="X9" s="23" t="s">
        <v>92</v>
      </c>
      <c r="Y9" s="24">
        <v>10</v>
      </c>
      <c r="Z9" s="14"/>
      <c r="AA9" s="22"/>
      <c r="AB9" s="23"/>
      <c r="AC9" s="24"/>
      <c r="AD9" s="14"/>
      <c r="AE9" s="22"/>
      <c r="AF9" s="23"/>
      <c r="AG9" s="24"/>
      <c r="AH9" s="14" t="s">
        <v>14</v>
      </c>
      <c r="AI9" s="22">
        <v>0</v>
      </c>
      <c r="AJ9" s="23" t="s">
        <v>43</v>
      </c>
      <c r="AK9" s="24">
        <v>14</v>
      </c>
      <c r="AL9" s="25" t="s">
        <v>10</v>
      </c>
      <c r="AM9" s="26"/>
      <c r="AN9" s="35" t="s">
        <v>11</v>
      </c>
      <c r="AO9" s="27"/>
      <c r="AP9" s="71">
        <f t="shared" ref="AP9" si="12">COUNTIF(F9:AO10,"〇")</f>
        <v>0</v>
      </c>
      <c r="AQ9" s="71"/>
      <c r="AR9" s="71">
        <f t="shared" ref="AR9" si="13">COUNTIF(F9:AO10,"△")</f>
        <v>0</v>
      </c>
      <c r="AS9" s="71"/>
      <c r="AT9" s="71">
        <f t="shared" ref="AT9" si="14">COUNTIF(F9:AO10,"●")</f>
        <v>2</v>
      </c>
      <c r="AU9" s="71"/>
      <c r="AV9" s="74">
        <f t="shared" ref="AV9" si="15">AP9*3+AR9</f>
        <v>0</v>
      </c>
      <c r="AW9" s="74"/>
      <c r="AX9" s="71">
        <f>AM9+AM10+AI9+AI10+AE9+AE10+AA9+AA10+W9+W10+O9+O10+K9+K10+G9+G10</f>
        <v>0</v>
      </c>
      <c r="AY9" s="71"/>
      <c r="AZ9" s="71">
        <f>AO9+AO10+AK9+AK10+AG9+AG10+AC9+AC10+Y9+Y10+Q9+Q10+M9+M10+I9+I10</f>
        <v>24</v>
      </c>
      <c r="BA9" s="71"/>
      <c r="BB9" s="75">
        <f t="shared" ref="BB9" si="16">AX9-AZ9</f>
        <v>-24</v>
      </c>
      <c r="BC9" s="75"/>
      <c r="BD9" s="74">
        <f t="shared" ref="BD9" si="17">RANK(BG10,$BG$4:$BG$20)</f>
        <v>8</v>
      </c>
      <c r="BE9" s="74"/>
    </row>
    <row r="10" spans="1:59" ht="21" customHeight="1">
      <c r="A10" s="52"/>
      <c r="B10" s="54"/>
      <c r="C10" s="54"/>
      <c r="D10" s="54"/>
      <c r="E10" s="54"/>
      <c r="F10" s="18"/>
      <c r="G10" s="19"/>
      <c r="H10" s="20"/>
      <c r="I10" s="21"/>
      <c r="J10" s="18"/>
      <c r="K10" s="19"/>
      <c r="L10" s="20"/>
      <c r="M10" s="21"/>
      <c r="N10" s="18"/>
      <c r="O10" s="19"/>
      <c r="P10" s="20"/>
      <c r="Q10" s="21"/>
      <c r="R10" s="59"/>
      <c r="S10" s="60"/>
      <c r="T10" s="60"/>
      <c r="U10" s="61"/>
      <c r="V10" s="18"/>
      <c r="W10" s="19"/>
      <c r="X10" s="20"/>
      <c r="Y10" s="21"/>
      <c r="Z10" s="18"/>
      <c r="AA10" s="19"/>
      <c r="AB10" s="20"/>
      <c r="AC10" s="21"/>
      <c r="AD10" s="18"/>
      <c r="AE10" s="19"/>
      <c r="AF10" s="20"/>
      <c r="AG10" s="21"/>
      <c r="AH10" s="18"/>
      <c r="AI10" s="19"/>
      <c r="AJ10" s="20"/>
      <c r="AK10" s="21"/>
      <c r="AL10" s="28" t="s">
        <v>10</v>
      </c>
      <c r="AM10" s="29"/>
      <c r="AN10" s="36" t="s">
        <v>11</v>
      </c>
      <c r="AO10" s="30"/>
      <c r="AP10" s="71"/>
      <c r="AQ10" s="71"/>
      <c r="AR10" s="71"/>
      <c r="AS10" s="71"/>
      <c r="AT10" s="71"/>
      <c r="AU10" s="71"/>
      <c r="AV10" s="74"/>
      <c r="AW10" s="74"/>
      <c r="AX10" s="71"/>
      <c r="AY10" s="71"/>
      <c r="AZ10" s="71"/>
      <c r="BA10" s="71"/>
      <c r="BB10" s="75"/>
      <c r="BC10" s="75"/>
      <c r="BD10" s="74"/>
      <c r="BE10" s="74"/>
      <c r="BG10" s="51">
        <f t="shared" ref="BG10" si="18">AV9+BB9*0.01+AX9*0.001</f>
        <v>-0.24</v>
      </c>
    </row>
    <row r="11" spans="1:59" ht="21" customHeight="1">
      <c r="A11" s="52">
        <v>5</v>
      </c>
      <c r="B11" s="54" t="s">
        <v>39</v>
      </c>
      <c r="C11" s="54"/>
      <c r="D11" s="54"/>
      <c r="E11" s="54"/>
      <c r="F11" s="14" t="s">
        <v>14</v>
      </c>
      <c r="G11" s="22">
        <v>1</v>
      </c>
      <c r="H11" s="23" t="s">
        <v>43</v>
      </c>
      <c r="I11" s="24">
        <v>2</v>
      </c>
      <c r="J11" s="14"/>
      <c r="K11" s="22"/>
      <c r="L11" s="23"/>
      <c r="M11" s="24"/>
      <c r="N11" s="14"/>
      <c r="O11" s="22"/>
      <c r="P11" s="23"/>
      <c r="Q11" s="24"/>
      <c r="R11" s="14" t="s">
        <v>0</v>
      </c>
      <c r="S11" s="22">
        <v>10</v>
      </c>
      <c r="T11" s="23" t="s">
        <v>92</v>
      </c>
      <c r="U11" s="24">
        <v>0</v>
      </c>
      <c r="V11" s="62"/>
      <c r="W11" s="63"/>
      <c r="X11" s="63"/>
      <c r="Y11" s="64"/>
      <c r="Z11" s="14"/>
      <c r="AA11" s="22"/>
      <c r="AB11" s="23"/>
      <c r="AC11" s="24"/>
      <c r="AD11" s="14"/>
      <c r="AE11" s="22"/>
      <c r="AF11" s="23"/>
      <c r="AG11" s="24"/>
      <c r="AH11" s="14"/>
      <c r="AI11" s="22"/>
      <c r="AJ11" s="23"/>
      <c r="AK11" s="24"/>
      <c r="AL11" s="25" t="s">
        <v>10</v>
      </c>
      <c r="AM11" s="26"/>
      <c r="AN11" s="35" t="s">
        <v>11</v>
      </c>
      <c r="AO11" s="27"/>
      <c r="AP11" s="71">
        <f t="shared" ref="AP11" si="19">COUNTIF(F11:AO12,"〇")</f>
        <v>1</v>
      </c>
      <c r="AQ11" s="71"/>
      <c r="AR11" s="71">
        <f t="shared" ref="AR11" si="20">COUNTIF(F11:AO12,"△")</f>
        <v>0</v>
      </c>
      <c r="AS11" s="71"/>
      <c r="AT11" s="71">
        <f t="shared" ref="AT11" si="21">COUNTIF(F11:AO12,"●")</f>
        <v>1</v>
      </c>
      <c r="AU11" s="71"/>
      <c r="AV11" s="74">
        <f t="shared" ref="AV11" si="22">AP11*3+AR11</f>
        <v>3</v>
      </c>
      <c r="AW11" s="74"/>
      <c r="AX11" s="71">
        <f>AM11+AM12+AI11+AI12+AE11+AE12+AA11+AA12+S11+S12+O11+O12+K11+K12+G11+G12</f>
        <v>11</v>
      </c>
      <c r="AY11" s="71"/>
      <c r="AZ11" s="71">
        <f>AO11+AO12+AK11+AK12+AG11+AG12+AC11+AC12+U11+U12+Q11+Q12+M11+M12+I11+I12</f>
        <v>2</v>
      </c>
      <c r="BA11" s="71"/>
      <c r="BB11" s="75">
        <f t="shared" ref="BB11" si="23">AX11-AZ11</f>
        <v>9</v>
      </c>
      <c r="BC11" s="75"/>
      <c r="BD11" s="74">
        <f t="shared" ref="BD11" si="24">RANK(BG12,$BG$4:$BG$20)</f>
        <v>5</v>
      </c>
      <c r="BE11" s="74"/>
    </row>
    <row r="12" spans="1:59" ht="21" customHeight="1">
      <c r="A12" s="52"/>
      <c r="B12" s="54"/>
      <c r="C12" s="54"/>
      <c r="D12" s="54"/>
      <c r="E12" s="54"/>
      <c r="F12" s="18"/>
      <c r="G12" s="19"/>
      <c r="H12" s="20"/>
      <c r="I12" s="21"/>
      <c r="J12" s="18"/>
      <c r="K12" s="19"/>
      <c r="L12" s="20"/>
      <c r="M12" s="21"/>
      <c r="N12" s="18"/>
      <c r="O12" s="19"/>
      <c r="P12" s="20"/>
      <c r="Q12" s="21"/>
      <c r="R12" s="18"/>
      <c r="S12" s="19"/>
      <c r="T12" s="20"/>
      <c r="U12" s="21"/>
      <c r="V12" s="59"/>
      <c r="W12" s="60"/>
      <c r="X12" s="60"/>
      <c r="Y12" s="61"/>
      <c r="Z12" s="18"/>
      <c r="AA12" s="19"/>
      <c r="AB12" s="20"/>
      <c r="AC12" s="21"/>
      <c r="AD12" s="18"/>
      <c r="AE12" s="19"/>
      <c r="AF12" s="20"/>
      <c r="AG12" s="21"/>
      <c r="AH12" s="18"/>
      <c r="AI12" s="19"/>
      <c r="AJ12" s="20"/>
      <c r="AK12" s="21"/>
      <c r="AL12" s="28" t="s">
        <v>10</v>
      </c>
      <c r="AM12" s="29"/>
      <c r="AN12" s="36" t="s">
        <v>11</v>
      </c>
      <c r="AO12" s="30"/>
      <c r="AP12" s="71"/>
      <c r="AQ12" s="71"/>
      <c r="AR12" s="71"/>
      <c r="AS12" s="71"/>
      <c r="AT12" s="71"/>
      <c r="AU12" s="71"/>
      <c r="AV12" s="74"/>
      <c r="AW12" s="74"/>
      <c r="AX12" s="71"/>
      <c r="AY12" s="71"/>
      <c r="AZ12" s="71"/>
      <c r="BA12" s="71"/>
      <c r="BB12" s="75"/>
      <c r="BC12" s="75"/>
      <c r="BD12" s="74"/>
      <c r="BE12" s="74"/>
      <c r="BG12" s="51">
        <f t="shared" ref="BG12" si="25">AV11+BB11*0.01+AX11*0.001</f>
        <v>3.101</v>
      </c>
    </row>
    <row r="13" spans="1:59" ht="21" customHeight="1">
      <c r="A13" s="52">
        <v>6</v>
      </c>
      <c r="B13" s="54" t="s">
        <v>40</v>
      </c>
      <c r="C13" s="54"/>
      <c r="D13" s="54"/>
      <c r="E13" s="54"/>
      <c r="F13" s="14"/>
      <c r="G13" s="22"/>
      <c r="H13" s="23"/>
      <c r="I13" s="24"/>
      <c r="J13" s="14" t="s">
        <v>14</v>
      </c>
      <c r="K13" s="22">
        <v>1</v>
      </c>
      <c r="L13" s="23" t="s">
        <v>44</v>
      </c>
      <c r="M13" s="24">
        <v>5</v>
      </c>
      <c r="N13" s="14" t="s">
        <v>14</v>
      </c>
      <c r="O13" s="22">
        <v>1</v>
      </c>
      <c r="P13" s="23" t="s">
        <v>101</v>
      </c>
      <c r="Q13" s="24">
        <v>2</v>
      </c>
      <c r="R13" s="14"/>
      <c r="S13" s="22"/>
      <c r="T13" s="23"/>
      <c r="U13" s="24"/>
      <c r="V13" s="14"/>
      <c r="W13" s="22"/>
      <c r="X13" s="23"/>
      <c r="Y13" s="24"/>
      <c r="Z13" s="62"/>
      <c r="AA13" s="63"/>
      <c r="AB13" s="63"/>
      <c r="AC13" s="64"/>
      <c r="AD13" s="14"/>
      <c r="AE13" s="22"/>
      <c r="AF13" s="23"/>
      <c r="AG13" s="24"/>
      <c r="AH13" s="14"/>
      <c r="AI13" s="22"/>
      <c r="AJ13" s="23"/>
      <c r="AK13" s="24"/>
      <c r="AL13" s="25" t="s">
        <v>10</v>
      </c>
      <c r="AM13" s="26"/>
      <c r="AN13" s="35" t="s">
        <v>11</v>
      </c>
      <c r="AO13" s="27"/>
      <c r="AP13" s="71">
        <f t="shared" ref="AP13" si="26">COUNTIF(F13:AO14,"〇")</f>
        <v>0</v>
      </c>
      <c r="AQ13" s="71"/>
      <c r="AR13" s="71">
        <f t="shared" ref="AR13" si="27">COUNTIF(F13:AO14,"△")</f>
        <v>0</v>
      </c>
      <c r="AS13" s="71"/>
      <c r="AT13" s="71">
        <f t="shared" ref="AT13" si="28">COUNTIF(F13:AO14,"●")</f>
        <v>2</v>
      </c>
      <c r="AU13" s="71"/>
      <c r="AV13" s="74">
        <f t="shared" ref="AV13" si="29">AP13*3+AR13</f>
        <v>0</v>
      </c>
      <c r="AW13" s="74"/>
      <c r="AX13" s="71">
        <f>AM13+AM14+AI13+AI14+AE13+AE14+W13+W14+S13+S14+O13+O14+K13+K14+G13+G14</f>
        <v>2</v>
      </c>
      <c r="AY13" s="71"/>
      <c r="AZ13" s="71">
        <f>AO13+AO14+AK13+AK14+AG13+AG14+Y13+Y14+U13+U14+Q13+Q14+M13+M14+I13+I14</f>
        <v>7</v>
      </c>
      <c r="BA13" s="71"/>
      <c r="BB13" s="75">
        <f t="shared" ref="BB13" si="30">AX13-AZ13</f>
        <v>-5</v>
      </c>
      <c r="BC13" s="75"/>
      <c r="BD13" s="74">
        <f t="shared" ref="BD13" si="31">RANK(BG14,$BG$4:$BG$20)</f>
        <v>6</v>
      </c>
      <c r="BE13" s="74"/>
    </row>
    <row r="14" spans="1:59" ht="21" customHeight="1">
      <c r="A14" s="52"/>
      <c r="B14" s="54"/>
      <c r="C14" s="54"/>
      <c r="D14" s="54"/>
      <c r="E14" s="54"/>
      <c r="F14" s="18"/>
      <c r="G14" s="19"/>
      <c r="H14" s="20"/>
      <c r="I14" s="21"/>
      <c r="J14" s="18"/>
      <c r="K14" s="19"/>
      <c r="L14" s="20"/>
      <c r="M14" s="21"/>
      <c r="N14" s="18"/>
      <c r="O14" s="19"/>
      <c r="P14" s="20"/>
      <c r="Q14" s="21"/>
      <c r="R14" s="18"/>
      <c r="S14" s="19"/>
      <c r="T14" s="20"/>
      <c r="U14" s="21"/>
      <c r="V14" s="18"/>
      <c r="W14" s="19"/>
      <c r="X14" s="20"/>
      <c r="Y14" s="21"/>
      <c r="Z14" s="59"/>
      <c r="AA14" s="60"/>
      <c r="AB14" s="60"/>
      <c r="AC14" s="61"/>
      <c r="AD14" s="18"/>
      <c r="AE14" s="19"/>
      <c r="AF14" s="20"/>
      <c r="AG14" s="21"/>
      <c r="AH14" s="18"/>
      <c r="AI14" s="19"/>
      <c r="AJ14" s="20"/>
      <c r="AK14" s="21"/>
      <c r="AL14" s="28" t="s">
        <v>10</v>
      </c>
      <c r="AM14" s="29"/>
      <c r="AN14" s="36" t="s">
        <v>11</v>
      </c>
      <c r="AO14" s="30"/>
      <c r="AP14" s="71"/>
      <c r="AQ14" s="71"/>
      <c r="AR14" s="71"/>
      <c r="AS14" s="71"/>
      <c r="AT14" s="71"/>
      <c r="AU14" s="71"/>
      <c r="AV14" s="74"/>
      <c r="AW14" s="74"/>
      <c r="AX14" s="71"/>
      <c r="AY14" s="71"/>
      <c r="AZ14" s="71"/>
      <c r="BA14" s="71"/>
      <c r="BB14" s="75"/>
      <c r="BC14" s="75"/>
      <c r="BD14" s="74"/>
      <c r="BE14" s="74"/>
      <c r="BG14" s="51">
        <f t="shared" ref="BG14" si="32">AV13+BB13*0.01+AX13*0.001</f>
        <v>-4.8000000000000001E-2</v>
      </c>
    </row>
    <row r="15" spans="1:59" ht="21" customHeight="1">
      <c r="A15" s="52">
        <v>7</v>
      </c>
      <c r="B15" s="54" t="s">
        <v>41</v>
      </c>
      <c r="C15" s="54"/>
      <c r="D15" s="54"/>
      <c r="E15" s="54"/>
      <c r="F15" s="14"/>
      <c r="G15" s="22"/>
      <c r="H15" s="23"/>
      <c r="I15" s="24"/>
      <c r="J15" s="14" t="s">
        <v>14</v>
      </c>
      <c r="K15" s="22">
        <v>1</v>
      </c>
      <c r="L15" s="23" t="s">
        <v>100</v>
      </c>
      <c r="M15" s="24">
        <v>5</v>
      </c>
      <c r="N15" s="14" t="s">
        <v>14</v>
      </c>
      <c r="O15" s="22">
        <v>0</v>
      </c>
      <c r="P15" s="23" t="s">
        <v>43</v>
      </c>
      <c r="Q15" s="24">
        <v>4</v>
      </c>
      <c r="R15" s="14"/>
      <c r="S15" s="22"/>
      <c r="T15" s="23"/>
      <c r="U15" s="24"/>
      <c r="V15" s="14"/>
      <c r="W15" s="22"/>
      <c r="X15" s="23"/>
      <c r="Y15" s="24"/>
      <c r="Z15" s="14"/>
      <c r="AA15" s="22"/>
      <c r="AB15" s="23"/>
      <c r="AC15" s="24"/>
      <c r="AD15" s="62"/>
      <c r="AE15" s="63"/>
      <c r="AF15" s="63"/>
      <c r="AG15" s="64"/>
      <c r="AH15" s="14"/>
      <c r="AI15" s="22"/>
      <c r="AJ15" s="23"/>
      <c r="AK15" s="24"/>
      <c r="AL15" s="25" t="s">
        <v>10</v>
      </c>
      <c r="AM15" s="26"/>
      <c r="AN15" s="35" t="s">
        <v>11</v>
      </c>
      <c r="AO15" s="27"/>
      <c r="AP15" s="71">
        <f t="shared" ref="AP15" si="33">COUNTIF(F15:AO16,"〇")</f>
        <v>0</v>
      </c>
      <c r="AQ15" s="71"/>
      <c r="AR15" s="71">
        <f t="shared" ref="AR15" si="34">COUNTIF(F15:AO16,"△")</f>
        <v>0</v>
      </c>
      <c r="AS15" s="71"/>
      <c r="AT15" s="71">
        <f t="shared" ref="AT15" si="35">COUNTIF(F15:AO16,"●")</f>
        <v>2</v>
      </c>
      <c r="AU15" s="71"/>
      <c r="AV15" s="74">
        <f t="shared" ref="AV15" si="36">AP15*3+AR15</f>
        <v>0</v>
      </c>
      <c r="AW15" s="74"/>
      <c r="AX15" s="71">
        <f>AM15+AM16+AI15+AI16+AA15+AA16+W15+W16+S15+S16+O15+O16+K15+K16+G15+G16</f>
        <v>1</v>
      </c>
      <c r="AY15" s="71"/>
      <c r="AZ15" s="71">
        <f>AO15+AO16+AK15+AK16+AC15+AC16+Y15+Y16+U15+U16+Q15+Q16+M15+M16+I15+I16</f>
        <v>9</v>
      </c>
      <c r="BA15" s="71"/>
      <c r="BB15" s="75">
        <f t="shared" ref="BB15" si="37">AX15-AZ15</f>
        <v>-8</v>
      </c>
      <c r="BC15" s="75"/>
      <c r="BD15" s="74">
        <f t="shared" ref="BD15" si="38">RANK(BG16,$BG$4:$BG$20)</f>
        <v>7</v>
      </c>
      <c r="BE15" s="74"/>
    </row>
    <row r="16" spans="1:59" ht="21" customHeight="1">
      <c r="A16" s="52"/>
      <c r="B16" s="54"/>
      <c r="C16" s="54"/>
      <c r="D16" s="54"/>
      <c r="E16" s="54"/>
      <c r="F16" s="18"/>
      <c r="G16" s="19"/>
      <c r="H16" s="20"/>
      <c r="I16" s="21"/>
      <c r="J16" s="18"/>
      <c r="K16" s="19"/>
      <c r="L16" s="20"/>
      <c r="M16" s="21"/>
      <c r="N16" s="18"/>
      <c r="O16" s="19"/>
      <c r="P16" s="20"/>
      <c r="Q16" s="21"/>
      <c r="R16" s="18"/>
      <c r="S16" s="19"/>
      <c r="T16" s="20"/>
      <c r="U16" s="21"/>
      <c r="V16" s="18"/>
      <c r="W16" s="19"/>
      <c r="X16" s="20"/>
      <c r="Y16" s="21"/>
      <c r="Z16" s="18"/>
      <c r="AA16" s="19"/>
      <c r="AB16" s="20"/>
      <c r="AC16" s="21"/>
      <c r="AD16" s="59"/>
      <c r="AE16" s="60"/>
      <c r="AF16" s="60"/>
      <c r="AG16" s="61"/>
      <c r="AH16" s="18"/>
      <c r="AI16" s="19"/>
      <c r="AJ16" s="20"/>
      <c r="AK16" s="21"/>
      <c r="AL16" s="28" t="s">
        <v>10</v>
      </c>
      <c r="AM16" s="29"/>
      <c r="AN16" s="36" t="s">
        <v>11</v>
      </c>
      <c r="AO16" s="30"/>
      <c r="AP16" s="71"/>
      <c r="AQ16" s="71"/>
      <c r="AR16" s="71"/>
      <c r="AS16" s="71"/>
      <c r="AT16" s="71"/>
      <c r="AU16" s="71"/>
      <c r="AV16" s="74"/>
      <c r="AW16" s="74"/>
      <c r="AX16" s="71"/>
      <c r="AY16" s="71"/>
      <c r="AZ16" s="71"/>
      <c r="BA16" s="71"/>
      <c r="BB16" s="75"/>
      <c r="BC16" s="75"/>
      <c r="BD16" s="74"/>
      <c r="BE16" s="74"/>
      <c r="BG16" s="51">
        <f t="shared" ref="BG16" si="39">AV15+BB15*0.01+AX15*0.001</f>
        <v>-7.9000000000000001E-2</v>
      </c>
    </row>
    <row r="17" spans="1:59" ht="21" customHeight="1">
      <c r="A17" s="52">
        <v>8</v>
      </c>
      <c r="B17" s="54" t="s">
        <v>42</v>
      </c>
      <c r="C17" s="54"/>
      <c r="D17" s="54"/>
      <c r="E17" s="54"/>
      <c r="F17" s="14" t="s">
        <v>14</v>
      </c>
      <c r="G17" s="22">
        <v>2</v>
      </c>
      <c r="H17" s="23" t="s">
        <v>92</v>
      </c>
      <c r="I17" s="24">
        <v>4</v>
      </c>
      <c r="J17" s="14"/>
      <c r="K17" s="22"/>
      <c r="L17" s="23"/>
      <c r="M17" s="24"/>
      <c r="N17" s="14"/>
      <c r="O17" s="22"/>
      <c r="P17" s="23"/>
      <c r="Q17" s="24"/>
      <c r="R17" s="14" t="s">
        <v>0</v>
      </c>
      <c r="S17" s="22">
        <v>14</v>
      </c>
      <c r="T17" s="23" t="s">
        <v>44</v>
      </c>
      <c r="U17" s="24">
        <v>0</v>
      </c>
      <c r="V17" s="14"/>
      <c r="W17" s="22"/>
      <c r="X17" s="23"/>
      <c r="Y17" s="24"/>
      <c r="Z17" s="14"/>
      <c r="AA17" s="22"/>
      <c r="AB17" s="23"/>
      <c r="AC17" s="24"/>
      <c r="AD17" s="14"/>
      <c r="AE17" s="22"/>
      <c r="AF17" s="23"/>
      <c r="AG17" s="24"/>
      <c r="AH17" s="62"/>
      <c r="AI17" s="63"/>
      <c r="AJ17" s="63"/>
      <c r="AK17" s="64"/>
      <c r="AL17" s="25" t="s">
        <v>10</v>
      </c>
      <c r="AM17" s="26"/>
      <c r="AN17" s="35" t="s">
        <v>11</v>
      </c>
      <c r="AO17" s="27"/>
      <c r="AP17" s="71">
        <f t="shared" ref="AP17" si="40">COUNTIF(F17:AO18,"〇")</f>
        <v>1</v>
      </c>
      <c r="AQ17" s="71"/>
      <c r="AR17" s="71">
        <f t="shared" ref="AR17" si="41">COUNTIF(F17:AO18,"△")</f>
        <v>0</v>
      </c>
      <c r="AS17" s="71"/>
      <c r="AT17" s="71">
        <f t="shared" ref="AT17" si="42">COUNTIF(F17:AO18,"●")</f>
        <v>1</v>
      </c>
      <c r="AU17" s="71"/>
      <c r="AV17" s="74">
        <f t="shared" ref="AV17" si="43">AP17*3+AR17</f>
        <v>3</v>
      </c>
      <c r="AW17" s="74"/>
      <c r="AX17" s="71">
        <f>AM17+AM18+AE17+AE18+AA17+AA18+W17+W18+S17+S18+O17+O18+K17+K18+G17+G18</f>
        <v>16</v>
      </c>
      <c r="AY17" s="71"/>
      <c r="AZ17" s="71">
        <f>AO17+AO18+AG17+AG18+AC17+AC18+Y17+Y18+U17+U18+Q17+Q18+M17+M18+I17+I18</f>
        <v>4</v>
      </c>
      <c r="BA17" s="71"/>
      <c r="BB17" s="75">
        <f t="shared" ref="BB17" si="44">AX17-AZ17</f>
        <v>12</v>
      </c>
      <c r="BC17" s="75"/>
      <c r="BD17" s="74">
        <f t="shared" ref="BD17" si="45">RANK(BG18,$BG$4:$BG$20)</f>
        <v>4</v>
      </c>
      <c r="BE17" s="74"/>
    </row>
    <row r="18" spans="1:59" ht="21" customHeight="1">
      <c r="A18" s="52"/>
      <c r="B18" s="54"/>
      <c r="C18" s="54"/>
      <c r="D18" s="54"/>
      <c r="E18" s="54"/>
      <c r="F18" s="18"/>
      <c r="G18" s="19"/>
      <c r="H18" s="20"/>
      <c r="I18" s="21"/>
      <c r="J18" s="18"/>
      <c r="K18" s="19"/>
      <c r="L18" s="20"/>
      <c r="M18" s="21"/>
      <c r="N18" s="18"/>
      <c r="O18" s="19"/>
      <c r="P18" s="20"/>
      <c r="Q18" s="21"/>
      <c r="R18" s="18"/>
      <c r="S18" s="19"/>
      <c r="T18" s="20"/>
      <c r="U18" s="21"/>
      <c r="V18" s="18"/>
      <c r="W18" s="19"/>
      <c r="X18" s="20"/>
      <c r="Y18" s="21"/>
      <c r="Z18" s="18"/>
      <c r="AA18" s="19"/>
      <c r="AB18" s="20"/>
      <c r="AC18" s="21"/>
      <c r="AD18" s="18"/>
      <c r="AE18" s="19"/>
      <c r="AF18" s="20"/>
      <c r="AG18" s="21"/>
      <c r="AH18" s="59"/>
      <c r="AI18" s="60"/>
      <c r="AJ18" s="60"/>
      <c r="AK18" s="61"/>
      <c r="AL18" s="28" t="s">
        <v>10</v>
      </c>
      <c r="AM18" s="29"/>
      <c r="AN18" s="36" t="s">
        <v>11</v>
      </c>
      <c r="AO18" s="30"/>
      <c r="AP18" s="71"/>
      <c r="AQ18" s="71"/>
      <c r="AR18" s="71"/>
      <c r="AS18" s="71"/>
      <c r="AT18" s="71"/>
      <c r="AU18" s="71"/>
      <c r="AV18" s="74"/>
      <c r="AW18" s="74"/>
      <c r="AX18" s="71"/>
      <c r="AY18" s="71"/>
      <c r="AZ18" s="71"/>
      <c r="BA18" s="71"/>
      <c r="BB18" s="75"/>
      <c r="BC18" s="75"/>
      <c r="BD18" s="74"/>
      <c r="BE18" s="74"/>
      <c r="BG18" s="13">
        <f t="shared" ref="BG18" si="46">AV17+BB17*0.01+AX17*0.001</f>
        <v>3.1360000000000001</v>
      </c>
    </row>
    <row r="19" spans="1:59" ht="21" customHeight="1">
      <c r="A19" s="52">
        <v>9</v>
      </c>
      <c r="B19" s="55"/>
      <c r="C19" s="55"/>
      <c r="D19" s="55"/>
      <c r="E19" s="55"/>
      <c r="F19" s="25"/>
      <c r="G19" s="26"/>
      <c r="H19" s="35"/>
      <c r="I19" s="27"/>
      <c r="J19" s="25"/>
      <c r="K19" s="26"/>
      <c r="L19" s="35"/>
      <c r="M19" s="27"/>
      <c r="N19" s="25"/>
      <c r="O19" s="26"/>
      <c r="P19" s="35"/>
      <c r="Q19" s="27"/>
      <c r="R19" s="25"/>
      <c r="S19" s="26"/>
      <c r="T19" s="35"/>
      <c r="U19" s="27"/>
      <c r="V19" s="25"/>
      <c r="W19" s="26"/>
      <c r="X19" s="35"/>
      <c r="Y19" s="27"/>
      <c r="Z19" s="25"/>
      <c r="AA19" s="26"/>
      <c r="AB19" s="35"/>
      <c r="AC19" s="27"/>
      <c r="AD19" s="25"/>
      <c r="AE19" s="26"/>
      <c r="AF19" s="35"/>
      <c r="AG19" s="27"/>
      <c r="AH19" s="25"/>
      <c r="AI19" s="26"/>
      <c r="AJ19" s="35"/>
      <c r="AK19" s="27"/>
      <c r="AL19" s="62"/>
      <c r="AM19" s="63"/>
      <c r="AN19" s="63"/>
      <c r="AO19" s="64"/>
      <c r="AP19" s="78">
        <f t="shared" ref="AP19" si="47">COUNTIF(F19:AO20,"〇")</f>
        <v>0</v>
      </c>
      <c r="AQ19" s="78"/>
      <c r="AR19" s="78">
        <f t="shared" ref="AR19" si="48">COUNTIF(F19:AO20,"△")</f>
        <v>0</v>
      </c>
      <c r="AS19" s="78"/>
      <c r="AT19" s="78">
        <f t="shared" ref="AT19" si="49">COUNTIF(F19:AO20,"●")</f>
        <v>0</v>
      </c>
      <c r="AU19" s="78"/>
      <c r="AV19" s="78">
        <f t="shared" ref="AV19" si="50">AP19*3+AR19</f>
        <v>0</v>
      </c>
      <c r="AW19" s="78"/>
      <c r="AX19" s="78">
        <f>AI19+AI20+AE19+AE20+AA19+AA20+W19+W20+S19+S20+O19+O20+K19+K20+G19+G20</f>
        <v>0</v>
      </c>
      <c r="AY19" s="78"/>
      <c r="AZ19" s="78">
        <f>AK19+AK20+AG19+AG20+AC19+AC20+Y19+Y20+U19+U20+Q19+Q20+M19+M20+I19+I20</f>
        <v>0</v>
      </c>
      <c r="BA19" s="78"/>
      <c r="BB19" s="79">
        <f t="shared" ref="BB19" si="51">AX19-AZ19</f>
        <v>0</v>
      </c>
      <c r="BC19" s="79"/>
      <c r="BD19" s="78"/>
      <c r="BE19" s="78"/>
    </row>
    <row r="20" spans="1:59" ht="21" customHeight="1">
      <c r="A20" s="52"/>
      <c r="B20" s="55"/>
      <c r="C20" s="55"/>
      <c r="D20" s="55"/>
      <c r="E20" s="55"/>
      <c r="F20" s="28"/>
      <c r="G20" s="29"/>
      <c r="H20" s="36"/>
      <c r="I20" s="30"/>
      <c r="J20" s="28"/>
      <c r="K20" s="29"/>
      <c r="L20" s="36"/>
      <c r="M20" s="30"/>
      <c r="N20" s="28"/>
      <c r="O20" s="29"/>
      <c r="P20" s="36"/>
      <c r="Q20" s="30"/>
      <c r="R20" s="28"/>
      <c r="S20" s="29"/>
      <c r="T20" s="36"/>
      <c r="U20" s="30"/>
      <c r="V20" s="28"/>
      <c r="W20" s="29"/>
      <c r="X20" s="36"/>
      <c r="Y20" s="30"/>
      <c r="Z20" s="28"/>
      <c r="AA20" s="29"/>
      <c r="AB20" s="36"/>
      <c r="AC20" s="30"/>
      <c r="AD20" s="28"/>
      <c r="AE20" s="29"/>
      <c r="AF20" s="36"/>
      <c r="AG20" s="30"/>
      <c r="AH20" s="28"/>
      <c r="AI20" s="29"/>
      <c r="AJ20" s="36"/>
      <c r="AK20" s="30"/>
      <c r="AL20" s="59"/>
      <c r="AM20" s="60"/>
      <c r="AN20" s="60"/>
      <c r="AO20" s="61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9"/>
      <c r="BC20" s="79"/>
      <c r="BD20" s="78"/>
      <c r="BE20" s="78"/>
    </row>
    <row r="21" spans="1:59">
      <c r="AP21" s="77">
        <f>SUM(AP3:AQ20)</f>
        <v>8</v>
      </c>
      <c r="AQ21" s="77"/>
      <c r="AR21" s="77">
        <f t="shared" ref="AR21" si="52">SUM(AR3:AS20)</f>
        <v>0</v>
      </c>
      <c r="AS21" s="77"/>
      <c r="AT21" s="77">
        <f t="shared" ref="AT21" si="53">SUM(AT3:AU20)</f>
        <v>8</v>
      </c>
      <c r="AU21" s="77"/>
      <c r="AV21" s="77">
        <f t="shared" ref="AV21" si="54">SUM(AV3:AW20)</f>
        <v>24</v>
      </c>
      <c r="AW21" s="77"/>
      <c r="AX21" s="77">
        <f t="shared" ref="AX21" si="55">SUM(AX3:AY20)</f>
        <v>52</v>
      </c>
      <c r="AY21" s="77"/>
      <c r="AZ21" s="77">
        <f t="shared" ref="AZ21" si="56">SUM(AZ3:BA20)</f>
        <v>52</v>
      </c>
      <c r="BA21" s="77"/>
      <c r="BB21" s="77">
        <f t="shared" ref="BB21" si="57">SUM(BB3:BC20)</f>
        <v>0</v>
      </c>
      <c r="BC21" s="77"/>
      <c r="BD21" s="77">
        <f t="shared" ref="BD21" si="58">SUM(BD3:BE20)</f>
        <v>36</v>
      </c>
      <c r="BE21" s="77"/>
    </row>
    <row r="36" spans="5:7">
      <c r="E36" s="1" t="s">
        <v>1</v>
      </c>
      <c r="F36" s="1" t="s">
        <v>13</v>
      </c>
      <c r="G36" s="1" t="s">
        <v>15</v>
      </c>
    </row>
  </sheetData>
  <mergeCells count="126">
    <mergeCell ref="BB21:BC21"/>
    <mergeCell ref="BD21:BE21"/>
    <mergeCell ref="AP21:AQ21"/>
    <mergeCell ref="AR21:AS21"/>
    <mergeCell ref="AT21:AU21"/>
    <mergeCell ref="AV21:AW21"/>
    <mergeCell ref="AX21:AY21"/>
    <mergeCell ref="AZ21:BA21"/>
    <mergeCell ref="AT19:AU20"/>
    <mergeCell ref="AV19:AW20"/>
    <mergeCell ref="AX19:AY20"/>
    <mergeCell ref="AZ19:BA20"/>
    <mergeCell ref="BB19:BC20"/>
    <mergeCell ref="BD19:BE20"/>
    <mergeCell ref="AV17:AW18"/>
    <mergeCell ref="AX17:AY18"/>
    <mergeCell ref="AZ17:BA18"/>
    <mergeCell ref="BB17:BC18"/>
    <mergeCell ref="BD17:BE18"/>
    <mergeCell ref="A19:A20"/>
    <mergeCell ref="B19:E20"/>
    <mergeCell ref="AL19:AO20"/>
    <mergeCell ref="AP19:AQ20"/>
    <mergeCell ref="AR19:AS20"/>
    <mergeCell ref="A17:A18"/>
    <mergeCell ref="B17:E18"/>
    <mergeCell ref="AH17:AK18"/>
    <mergeCell ref="AP17:AQ18"/>
    <mergeCell ref="AR17:AS18"/>
    <mergeCell ref="AT17:AU18"/>
    <mergeCell ref="AT15:AU16"/>
    <mergeCell ref="AV15:AW16"/>
    <mergeCell ref="AX15:AY16"/>
    <mergeCell ref="AZ15:BA16"/>
    <mergeCell ref="BB15:BC16"/>
    <mergeCell ref="BD15:BE16"/>
    <mergeCell ref="AV13:AW14"/>
    <mergeCell ref="AX13:AY14"/>
    <mergeCell ref="AZ13:BA14"/>
    <mergeCell ref="BB13:BC14"/>
    <mergeCell ref="BD13:BE14"/>
    <mergeCell ref="AT13:AU14"/>
    <mergeCell ref="A15:A16"/>
    <mergeCell ref="B15:E16"/>
    <mergeCell ref="AD15:AG16"/>
    <mergeCell ref="AP15:AQ16"/>
    <mergeCell ref="AR15:AS16"/>
    <mergeCell ref="A13:A14"/>
    <mergeCell ref="B13:E14"/>
    <mergeCell ref="Z13:AC14"/>
    <mergeCell ref="AP13:AQ14"/>
    <mergeCell ref="AR13:AS14"/>
    <mergeCell ref="BB5:BC6"/>
    <mergeCell ref="BD5:BE6"/>
    <mergeCell ref="A11:A12"/>
    <mergeCell ref="B11:E12"/>
    <mergeCell ref="V11:Y12"/>
    <mergeCell ref="AP11:AQ12"/>
    <mergeCell ref="AR11:AS12"/>
    <mergeCell ref="A9:A10"/>
    <mergeCell ref="B9:E10"/>
    <mergeCell ref="R9:U10"/>
    <mergeCell ref="AP9:AQ10"/>
    <mergeCell ref="AR9:AS10"/>
    <mergeCell ref="AT11:AU12"/>
    <mergeCell ref="AV11:AW12"/>
    <mergeCell ref="AX11:AY12"/>
    <mergeCell ref="AZ11:BA12"/>
    <mergeCell ref="BB11:BC12"/>
    <mergeCell ref="BD11:BE12"/>
    <mergeCell ref="AV9:AW10"/>
    <mergeCell ref="AX9:AY10"/>
    <mergeCell ref="AZ9:BA10"/>
    <mergeCell ref="BB9:BC10"/>
    <mergeCell ref="BD9:BE10"/>
    <mergeCell ref="AT9:AU10"/>
    <mergeCell ref="A7:A8"/>
    <mergeCell ref="B7:E8"/>
    <mergeCell ref="N7:Q8"/>
    <mergeCell ref="AP7:AQ8"/>
    <mergeCell ref="AR7:AS8"/>
    <mergeCell ref="AX3:AY4"/>
    <mergeCell ref="AZ3:BA4"/>
    <mergeCell ref="BB3:BC4"/>
    <mergeCell ref="BD3:BE4"/>
    <mergeCell ref="A5:A6"/>
    <mergeCell ref="B5:E6"/>
    <mergeCell ref="J5:M6"/>
    <mergeCell ref="AP5:AQ6"/>
    <mergeCell ref="AR5:AS6"/>
    <mergeCell ref="AT5:AU6"/>
    <mergeCell ref="AT7:AU8"/>
    <mergeCell ref="AV7:AW8"/>
    <mergeCell ref="AX7:AY8"/>
    <mergeCell ref="AZ7:BA8"/>
    <mergeCell ref="BB7:BC8"/>
    <mergeCell ref="BD7:BE8"/>
    <mergeCell ref="AV5:AW6"/>
    <mergeCell ref="AX5:AY6"/>
    <mergeCell ref="AZ5:BA6"/>
    <mergeCell ref="A3:A4"/>
    <mergeCell ref="B3:E4"/>
    <mergeCell ref="F3:I4"/>
    <mergeCell ref="AP3:AQ4"/>
    <mergeCell ref="AR3:AS4"/>
    <mergeCell ref="AT3:AU4"/>
    <mergeCell ref="AV3:AW4"/>
    <mergeCell ref="AL2:AO2"/>
    <mergeCell ref="AP2:AQ2"/>
    <mergeCell ref="AR2:AS2"/>
    <mergeCell ref="AT2:AU2"/>
    <mergeCell ref="AV2:AW2"/>
    <mergeCell ref="A1:BE1"/>
    <mergeCell ref="A2:E2"/>
    <mergeCell ref="F2:I2"/>
    <mergeCell ref="J2:M2"/>
    <mergeCell ref="N2:Q2"/>
    <mergeCell ref="R2:U2"/>
    <mergeCell ref="V2:Y2"/>
    <mergeCell ref="Z2:AC2"/>
    <mergeCell ref="AD2:AG2"/>
    <mergeCell ref="AH2:AK2"/>
    <mergeCell ref="AZ2:BA2"/>
    <mergeCell ref="BB2:BC2"/>
    <mergeCell ref="BD2:BE2"/>
    <mergeCell ref="AX2:AY2"/>
  </mergeCells>
  <phoneticPr fontId="1"/>
  <dataValidations count="1">
    <dataValidation type="list" allowBlank="1" showInputMessage="1" showErrorMessage="1" sqref="J3:J4 N3:N6 R3:R8 V3:V10 Z3:Z12 AD3:AD14 AH3:AH16 AL3:AL18 F5:F20 AD17:AD20 AH19:AH20 Z15:Z20 V13:V20 R11:R20 N9:N20 J7:J20">
      <formula1>$E$36:$G$36</formula1>
    </dataValidation>
  </dataValidations>
  <printOptions verticalCentered="1"/>
  <pageMargins left="0" right="0" top="0.35433070866141736" bottom="0.35433070866141736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"/>
  <sheetViews>
    <sheetView topLeftCell="A7" zoomScaleNormal="100" workbookViewId="0">
      <selection activeCell="AC25" sqref="AC25"/>
    </sheetView>
  </sheetViews>
  <sheetFormatPr defaultRowHeight="13.5"/>
  <cols>
    <col min="1" max="1" width="2.625" style="1" customWidth="1"/>
    <col min="2" max="5" width="3" style="1" customWidth="1"/>
    <col min="6" max="58" width="2.625" style="1" customWidth="1"/>
    <col min="59" max="59" width="5.625" style="1" customWidth="1"/>
    <col min="60" max="67" width="2.625" style="1" customWidth="1"/>
    <col min="68" max="16384" width="9" style="1"/>
  </cols>
  <sheetData>
    <row r="1" spans="1:59" ht="25.5" customHeight="1">
      <c r="A1" s="76" t="s">
        <v>48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</row>
    <row r="2" spans="1:59">
      <c r="A2" s="52" t="s">
        <v>12</v>
      </c>
      <c r="B2" s="52"/>
      <c r="C2" s="52"/>
      <c r="D2" s="52"/>
      <c r="E2" s="52"/>
      <c r="F2" s="53" t="str">
        <f>B3</f>
        <v>羽城中</v>
      </c>
      <c r="G2" s="53"/>
      <c r="H2" s="53"/>
      <c r="I2" s="53"/>
      <c r="J2" s="53" t="str">
        <f>B5</f>
        <v>天王中</v>
      </c>
      <c r="K2" s="53"/>
      <c r="L2" s="53"/>
      <c r="M2" s="53"/>
      <c r="N2" s="53" t="str">
        <f>B7</f>
        <v>大館一中</v>
      </c>
      <c r="O2" s="53"/>
      <c r="P2" s="53"/>
      <c r="Q2" s="53"/>
      <c r="R2" s="53" t="str">
        <f>B9</f>
        <v>Lキッカーズ</v>
      </c>
      <c r="S2" s="53"/>
      <c r="T2" s="53"/>
      <c r="U2" s="53"/>
      <c r="V2" s="53" t="str">
        <f>B11</f>
        <v>ＢＴＯ・
鹿角ＦＣ
セカンド</v>
      </c>
      <c r="W2" s="53"/>
      <c r="X2" s="53"/>
      <c r="Y2" s="53"/>
      <c r="Z2" s="53" t="str">
        <f>B13</f>
        <v>グロースＦＣＢ</v>
      </c>
      <c r="AA2" s="53"/>
      <c r="AB2" s="53"/>
      <c r="AC2" s="53"/>
      <c r="AD2" s="53" t="str">
        <f>B15</f>
        <v>秋田北中</v>
      </c>
      <c r="AE2" s="53"/>
      <c r="AF2" s="53"/>
      <c r="AG2" s="53"/>
      <c r="AH2" s="53" t="str">
        <f>B17</f>
        <v>天王南中</v>
      </c>
      <c r="AI2" s="53"/>
      <c r="AJ2" s="53"/>
      <c r="AK2" s="53"/>
      <c r="AL2" s="80" t="str">
        <f>B19</f>
        <v>ＢＢ秋田Ｃ</v>
      </c>
      <c r="AM2" s="80"/>
      <c r="AN2" s="80"/>
      <c r="AO2" s="80"/>
      <c r="AP2" s="53" t="s">
        <v>2</v>
      </c>
      <c r="AQ2" s="53"/>
      <c r="AR2" s="53" t="s">
        <v>3</v>
      </c>
      <c r="AS2" s="53"/>
      <c r="AT2" s="53" t="s">
        <v>4</v>
      </c>
      <c r="AU2" s="53"/>
      <c r="AV2" s="73" t="s">
        <v>5</v>
      </c>
      <c r="AW2" s="73"/>
      <c r="AX2" s="53" t="s">
        <v>6</v>
      </c>
      <c r="AY2" s="53"/>
      <c r="AZ2" s="53" t="s">
        <v>7</v>
      </c>
      <c r="BA2" s="53"/>
      <c r="BB2" s="53" t="s">
        <v>8</v>
      </c>
      <c r="BC2" s="53"/>
      <c r="BD2" s="73" t="s">
        <v>9</v>
      </c>
      <c r="BE2" s="73"/>
    </row>
    <row r="3" spans="1:59" ht="21" customHeight="1">
      <c r="A3" s="52">
        <v>1</v>
      </c>
      <c r="B3" s="54" t="s">
        <v>52</v>
      </c>
      <c r="C3" s="54"/>
      <c r="D3" s="54"/>
      <c r="E3" s="54"/>
      <c r="F3" s="56"/>
      <c r="G3" s="57"/>
      <c r="H3" s="57"/>
      <c r="I3" s="58"/>
      <c r="J3" s="14"/>
      <c r="K3" s="15"/>
      <c r="L3" s="16"/>
      <c r="M3" s="17"/>
      <c r="N3" s="14"/>
      <c r="O3" s="15"/>
      <c r="P3" s="16"/>
      <c r="Q3" s="17"/>
      <c r="R3" s="14"/>
      <c r="S3" s="15"/>
      <c r="T3" s="16"/>
      <c r="U3" s="17"/>
      <c r="V3" s="14"/>
      <c r="W3" s="15"/>
      <c r="X3" s="16"/>
      <c r="Y3" s="17"/>
      <c r="Z3" s="14"/>
      <c r="AA3" s="15"/>
      <c r="AB3" s="16"/>
      <c r="AC3" s="17"/>
      <c r="AD3" s="14"/>
      <c r="AE3" s="15"/>
      <c r="AF3" s="16"/>
      <c r="AG3" s="17"/>
      <c r="AH3" s="14"/>
      <c r="AI3" s="15"/>
      <c r="AJ3" s="16"/>
      <c r="AK3" s="17"/>
      <c r="AL3" s="40" t="s">
        <v>14</v>
      </c>
      <c r="AM3" s="48">
        <v>0</v>
      </c>
      <c r="AN3" s="49" t="s">
        <v>11</v>
      </c>
      <c r="AO3" s="50">
        <v>7</v>
      </c>
      <c r="AP3" s="71">
        <f>COUNTIF(F3:AO4,"〇")</f>
        <v>0</v>
      </c>
      <c r="AQ3" s="71"/>
      <c r="AR3" s="71">
        <f>COUNTIF(F3:AO4,"△")</f>
        <v>0</v>
      </c>
      <c r="AS3" s="71"/>
      <c r="AT3" s="71">
        <f>COUNTIF(F3:AO4,"●")</f>
        <v>1</v>
      </c>
      <c r="AU3" s="71"/>
      <c r="AV3" s="74">
        <f>AP3*3+AR3</f>
        <v>0</v>
      </c>
      <c r="AW3" s="74"/>
      <c r="AX3" s="71">
        <f>AM3+AM4+AI3+AI4+AE3+AE4+AA3+AA4+W3+W4+S3+S4+O3+O4+K3+K4</f>
        <v>0</v>
      </c>
      <c r="AY3" s="71"/>
      <c r="AZ3" s="71">
        <f>AO3+AO4+AK3+AK4+AG3+AG4+AC3+AC4+Y3+Y4+U3+U4+Q3+Q4+M3+M4</f>
        <v>7</v>
      </c>
      <c r="BA3" s="71"/>
      <c r="BB3" s="75">
        <f>AX3-AZ3</f>
        <v>-7</v>
      </c>
      <c r="BC3" s="75"/>
      <c r="BD3" s="74">
        <f>RANK(BG4,$BG$4:$BG$20)</f>
        <v>8</v>
      </c>
      <c r="BE3" s="74"/>
    </row>
    <row r="4" spans="1:59" ht="21" customHeight="1">
      <c r="A4" s="52"/>
      <c r="B4" s="54"/>
      <c r="C4" s="54"/>
      <c r="D4" s="54"/>
      <c r="E4" s="54"/>
      <c r="F4" s="59"/>
      <c r="G4" s="60"/>
      <c r="H4" s="60"/>
      <c r="I4" s="61"/>
      <c r="J4" s="18"/>
      <c r="K4" s="19"/>
      <c r="L4" s="20"/>
      <c r="M4" s="21"/>
      <c r="N4" s="18"/>
      <c r="O4" s="19"/>
      <c r="P4" s="20"/>
      <c r="Q4" s="21"/>
      <c r="R4" s="18"/>
      <c r="S4" s="19"/>
      <c r="T4" s="20"/>
      <c r="U4" s="21"/>
      <c r="V4" s="18"/>
      <c r="W4" s="19"/>
      <c r="X4" s="20"/>
      <c r="Y4" s="21"/>
      <c r="Z4" s="18"/>
      <c r="AA4" s="19"/>
      <c r="AB4" s="20"/>
      <c r="AC4" s="21"/>
      <c r="AD4" s="18"/>
      <c r="AE4" s="19"/>
      <c r="AF4" s="20"/>
      <c r="AG4" s="21"/>
      <c r="AH4" s="18"/>
      <c r="AI4" s="19"/>
      <c r="AJ4" s="20"/>
      <c r="AK4" s="21"/>
      <c r="AL4" s="44" t="s">
        <v>10</v>
      </c>
      <c r="AM4" s="45"/>
      <c r="AN4" s="46"/>
      <c r="AO4" s="47"/>
      <c r="AP4" s="71"/>
      <c r="AQ4" s="71"/>
      <c r="AR4" s="71"/>
      <c r="AS4" s="71"/>
      <c r="AT4" s="71"/>
      <c r="AU4" s="71"/>
      <c r="AV4" s="74"/>
      <c r="AW4" s="74"/>
      <c r="AX4" s="71"/>
      <c r="AY4" s="71"/>
      <c r="AZ4" s="71"/>
      <c r="BA4" s="71"/>
      <c r="BB4" s="75"/>
      <c r="BC4" s="75"/>
      <c r="BD4" s="74"/>
      <c r="BE4" s="74"/>
      <c r="BG4" s="13">
        <f>AV3+BB3*0.01+AX3*0.001</f>
        <v>-7.0000000000000007E-2</v>
      </c>
    </row>
    <row r="5" spans="1:59" ht="21" customHeight="1">
      <c r="A5" s="52">
        <v>2</v>
      </c>
      <c r="B5" s="54" t="s">
        <v>53</v>
      </c>
      <c r="C5" s="54"/>
      <c r="D5" s="54"/>
      <c r="E5" s="54"/>
      <c r="F5" s="14"/>
      <c r="G5" s="22"/>
      <c r="H5" s="23"/>
      <c r="I5" s="24"/>
      <c r="J5" s="56"/>
      <c r="K5" s="57"/>
      <c r="L5" s="57"/>
      <c r="M5" s="58"/>
      <c r="N5" s="14"/>
      <c r="O5" s="22"/>
      <c r="P5" s="23"/>
      <c r="Q5" s="24"/>
      <c r="R5" s="14"/>
      <c r="S5" s="22"/>
      <c r="T5" s="23"/>
      <c r="U5" s="24"/>
      <c r="V5" s="14"/>
      <c r="W5" s="22"/>
      <c r="X5" s="23"/>
      <c r="Y5" s="24"/>
      <c r="Z5" s="14" t="s">
        <v>14</v>
      </c>
      <c r="AA5" s="22">
        <v>1</v>
      </c>
      <c r="AB5" s="23" t="s">
        <v>103</v>
      </c>
      <c r="AC5" s="24">
        <v>2</v>
      </c>
      <c r="AD5" s="14"/>
      <c r="AE5" s="22"/>
      <c r="AF5" s="23"/>
      <c r="AG5" s="24"/>
      <c r="AH5" s="14"/>
      <c r="AI5" s="22"/>
      <c r="AJ5" s="23"/>
      <c r="AK5" s="24"/>
      <c r="AL5" s="40" t="s">
        <v>14</v>
      </c>
      <c r="AM5" s="41">
        <v>1</v>
      </c>
      <c r="AN5" s="42" t="s">
        <v>11</v>
      </c>
      <c r="AO5" s="43">
        <v>5</v>
      </c>
      <c r="AP5" s="71">
        <f t="shared" ref="AP5" si="0">COUNTIF(F5:AO6,"〇")</f>
        <v>0</v>
      </c>
      <c r="AQ5" s="71"/>
      <c r="AR5" s="71">
        <f t="shared" ref="AR5" si="1">COUNTIF(F5:AO6,"△")</f>
        <v>0</v>
      </c>
      <c r="AS5" s="71"/>
      <c r="AT5" s="71">
        <f t="shared" ref="AT5" si="2">COUNTIF(F5:AO6,"●")</f>
        <v>2</v>
      </c>
      <c r="AU5" s="71"/>
      <c r="AV5" s="74">
        <f t="shared" ref="AV5" si="3">AP5*3+AR5</f>
        <v>0</v>
      </c>
      <c r="AW5" s="74"/>
      <c r="AX5" s="71">
        <f>AM5+AM6+AI5+AI6+AE5+AE6+AA5+AA6+W5+W6+S5+S6+O5+O6+G5+G6</f>
        <v>2</v>
      </c>
      <c r="AY5" s="71"/>
      <c r="AZ5" s="71">
        <f>AO5+AO6+AK5+AK6+AG5+AG6+AC5+AC6+Y5+Y6+U5+U6+Q5+Q6+I5+I6</f>
        <v>7</v>
      </c>
      <c r="BA5" s="71"/>
      <c r="BB5" s="75">
        <f t="shared" ref="BB5" si="4">AX5-AZ5</f>
        <v>-5</v>
      </c>
      <c r="BC5" s="75"/>
      <c r="BD5" s="74">
        <f>RANK(BG6,$BG$4:$BG$20)</f>
        <v>6</v>
      </c>
      <c r="BE5" s="74"/>
    </row>
    <row r="6" spans="1:59" ht="21" customHeight="1">
      <c r="A6" s="52"/>
      <c r="B6" s="54"/>
      <c r="C6" s="54"/>
      <c r="D6" s="54"/>
      <c r="E6" s="54"/>
      <c r="F6" s="18"/>
      <c r="G6" s="19"/>
      <c r="H6" s="20"/>
      <c r="I6" s="21"/>
      <c r="J6" s="59"/>
      <c r="K6" s="60"/>
      <c r="L6" s="60"/>
      <c r="M6" s="61"/>
      <c r="N6" s="18"/>
      <c r="O6" s="19"/>
      <c r="P6" s="20"/>
      <c r="Q6" s="21"/>
      <c r="R6" s="18"/>
      <c r="S6" s="19"/>
      <c r="T6" s="20"/>
      <c r="U6" s="21"/>
      <c r="V6" s="18"/>
      <c r="W6" s="19"/>
      <c r="X6" s="20"/>
      <c r="Y6" s="21"/>
      <c r="Z6" s="18"/>
      <c r="AA6" s="19"/>
      <c r="AB6" s="20"/>
      <c r="AC6" s="21"/>
      <c r="AD6" s="18"/>
      <c r="AE6" s="19"/>
      <c r="AF6" s="20"/>
      <c r="AG6" s="21"/>
      <c r="AH6" s="18"/>
      <c r="AI6" s="19"/>
      <c r="AJ6" s="20"/>
      <c r="AK6" s="21"/>
      <c r="AL6" s="44" t="s">
        <v>10</v>
      </c>
      <c r="AM6" s="45"/>
      <c r="AN6" s="46"/>
      <c r="AO6" s="47"/>
      <c r="AP6" s="71"/>
      <c r="AQ6" s="71"/>
      <c r="AR6" s="71"/>
      <c r="AS6" s="71"/>
      <c r="AT6" s="71"/>
      <c r="AU6" s="71"/>
      <c r="AV6" s="74"/>
      <c r="AW6" s="74"/>
      <c r="AX6" s="71"/>
      <c r="AY6" s="71"/>
      <c r="AZ6" s="71"/>
      <c r="BA6" s="71"/>
      <c r="BB6" s="75"/>
      <c r="BC6" s="75"/>
      <c r="BD6" s="74"/>
      <c r="BE6" s="74"/>
      <c r="BG6" s="51">
        <f>AV5+BB5*0.01+AX5*0.001</f>
        <v>-4.8000000000000001E-2</v>
      </c>
    </row>
    <row r="7" spans="1:59" ht="21" customHeight="1">
      <c r="A7" s="52">
        <v>3</v>
      </c>
      <c r="B7" s="54" t="s">
        <v>54</v>
      </c>
      <c r="C7" s="54"/>
      <c r="D7" s="54"/>
      <c r="E7" s="54"/>
      <c r="F7" s="14"/>
      <c r="G7" s="22"/>
      <c r="H7" s="23"/>
      <c r="I7" s="24"/>
      <c r="J7" s="14"/>
      <c r="K7" s="22"/>
      <c r="L7" s="23"/>
      <c r="M7" s="24"/>
      <c r="N7" s="62"/>
      <c r="O7" s="63"/>
      <c r="P7" s="63"/>
      <c r="Q7" s="64"/>
      <c r="R7" s="14"/>
      <c r="S7" s="22"/>
      <c r="T7" s="23"/>
      <c r="U7" s="24"/>
      <c r="V7" s="14"/>
      <c r="W7" s="22"/>
      <c r="X7" s="23"/>
      <c r="Y7" s="24"/>
      <c r="Z7" s="14" t="s">
        <v>14</v>
      </c>
      <c r="AA7" s="22">
        <v>0</v>
      </c>
      <c r="AB7" s="23" t="s">
        <v>79</v>
      </c>
      <c r="AC7" s="24">
        <v>5</v>
      </c>
      <c r="AD7" s="14"/>
      <c r="AE7" s="22"/>
      <c r="AF7" s="23"/>
      <c r="AG7" s="24"/>
      <c r="AH7" s="14"/>
      <c r="AI7" s="22"/>
      <c r="AJ7" s="23"/>
      <c r="AK7" s="24"/>
      <c r="AL7" s="40" t="s">
        <v>10</v>
      </c>
      <c r="AM7" s="41"/>
      <c r="AN7" s="42"/>
      <c r="AO7" s="43"/>
      <c r="AP7" s="71">
        <f t="shared" ref="AP7" si="5">COUNTIF(F7:AO8,"〇")</f>
        <v>0</v>
      </c>
      <c r="AQ7" s="71"/>
      <c r="AR7" s="71">
        <f t="shared" ref="AR7" si="6">COUNTIF(F7:AO8,"△")</f>
        <v>0</v>
      </c>
      <c r="AS7" s="71"/>
      <c r="AT7" s="71">
        <f t="shared" ref="AT7" si="7">COUNTIF(F7:AO8,"●")</f>
        <v>1</v>
      </c>
      <c r="AU7" s="71"/>
      <c r="AV7" s="74">
        <f t="shared" ref="AV7" si="8">AP7*3+AR7</f>
        <v>0</v>
      </c>
      <c r="AW7" s="74"/>
      <c r="AX7" s="71">
        <f>AM7+AM8+AI7+AI8+AE7+AE8+AA7+AA8+W7+W8+S7+S8+K7+K8+G7+G8</f>
        <v>0</v>
      </c>
      <c r="AY7" s="71"/>
      <c r="AZ7" s="71">
        <f>AO7+AO8+AK7+AK8+AG7+AG8+AC7+AC8+Y7+Y8+U7+U8+M7+M8+I7+I8</f>
        <v>5</v>
      </c>
      <c r="BA7" s="71"/>
      <c r="BB7" s="75">
        <f t="shared" ref="BB7" si="9">AX7-AZ7</f>
        <v>-5</v>
      </c>
      <c r="BC7" s="75"/>
      <c r="BD7" s="74">
        <f t="shared" ref="BD7" si="10">RANK(BG8,$BG$4:$BG$20)</f>
        <v>7</v>
      </c>
      <c r="BE7" s="74"/>
    </row>
    <row r="8" spans="1:59" ht="21" customHeight="1">
      <c r="A8" s="52"/>
      <c r="B8" s="54"/>
      <c r="C8" s="54"/>
      <c r="D8" s="54"/>
      <c r="E8" s="54"/>
      <c r="F8" s="18"/>
      <c r="G8" s="19"/>
      <c r="H8" s="20"/>
      <c r="I8" s="21"/>
      <c r="J8" s="18"/>
      <c r="K8" s="19"/>
      <c r="L8" s="20"/>
      <c r="M8" s="21"/>
      <c r="N8" s="59"/>
      <c r="O8" s="60"/>
      <c r="P8" s="60"/>
      <c r="Q8" s="61"/>
      <c r="R8" s="18"/>
      <c r="S8" s="19"/>
      <c r="T8" s="20"/>
      <c r="U8" s="21"/>
      <c r="V8" s="18"/>
      <c r="W8" s="19"/>
      <c r="X8" s="20"/>
      <c r="Y8" s="21"/>
      <c r="Z8" s="18"/>
      <c r="AA8" s="19"/>
      <c r="AB8" s="20"/>
      <c r="AC8" s="21"/>
      <c r="AD8" s="18"/>
      <c r="AE8" s="19"/>
      <c r="AF8" s="20"/>
      <c r="AG8" s="21"/>
      <c r="AH8" s="18"/>
      <c r="AI8" s="19"/>
      <c r="AJ8" s="20"/>
      <c r="AK8" s="21"/>
      <c r="AL8" s="44" t="s">
        <v>10</v>
      </c>
      <c r="AM8" s="45"/>
      <c r="AN8" s="46"/>
      <c r="AO8" s="47"/>
      <c r="AP8" s="71"/>
      <c r="AQ8" s="71"/>
      <c r="AR8" s="71"/>
      <c r="AS8" s="71"/>
      <c r="AT8" s="71"/>
      <c r="AU8" s="71"/>
      <c r="AV8" s="74"/>
      <c r="AW8" s="74"/>
      <c r="AX8" s="71"/>
      <c r="AY8" s="71"/>
      <c r="AZ8" s="71"/>
      <c r="BA8" s="71"/>
      <c r="BB8" s="75"/>
      <c r="BC8" s="75"/>
      <c r="BD8" s="74"/>
      <c r="BE8" s="74"/>
      <c r="BG8" s="51">
        <f t="shared" ref="BG8" si="11">AV7+BB7*0.01+AX7*0.001</f>
        <v>-0.05</v>
      </c>
    </row>
    <row r="9" spans="1:59" ht="21" customHeight="1">
      <c r="A9" s="52">
        <v>4</v>
      </c>
      <c r="B9" s="54" t="s">
        <v>55</v>
      </c>
      <c r="C9" s="54"/>
      <c r="D9" s="54"/>
      <c r="E9" s="54"/>
      <c r="F9" s="14"/>
      <c r="G9" s="22"/>
      <c r="H9" s="23"/>
      <c r="I9" s="24"/>
      <c r="J9" s="14"/>
      <c r="K9" s="22"/>
      <c r="L9" s="23"/>
      <c r="M9" s="24"/>
      <c r="N9" s="14"/>
      <c r="O9" s="22"/>
      <c r="P9" s="23"/>
      <c r="Q9" s="24"/>
      <c r="R9" s="62"/>
      <c r="S9" s="63"/>
      <c r="T9" s="63"/>
      <c r="U9" s="64"/>
      <c r="V9" s="14"/>
      <c r="W9" s="22"/>
      <c r="X9" s="23"/>
      <c r="Y9" s="24"/>
      <c r="Z9" s="14"/>
      <c r="AA9" s="22"/>
      <c r="AB9" s="23"/>
      <c r="AC9" s="24"/>
      <c r="AD9" s="14"/>
      <c r="AE9" s="22"/>
      <c r="AF9" s="23"/>
      <c r="AG9" s="24"/>
      <c r="AH9" s="14"/>
      <c r="AI9" s="22"/>
      <c r="AJ9" s="23"/>
      <c r="AK9" s="24"/>
      <c r="AL9" s="40" t="s">
        <v>10</v>
      </c>
      <c r="AM9" s="41"/>
      <c r="AN9" s="42"/>
      <c r="AO9" s="43"/>
      <c r="AP9" s="71">
        <f t="shared" ref="AP9" si="12">COUNTIF(F9:AO10,"〇")</f>
        <v>0</v>
      </c>
      <c r="AQ9" s="71"/>
      <c r="AR9" s="71">
        <f t="shared" ref="AR9" si="13">COUNTIF(F9:AO10,"△")</f>
        <v>0</v>
      </c>
      <c r="AS9" s="71"/>
      <c r="AT9" s="71">
        <f t="shared" ref="AT9" si="14">COUNTIF(F9:AO10,"●")</f>
        <v>0</v>
      </c>
      <c r="AU9" s="71"/>
      <c r="AV9" s="74">
        <f t="shared" ref="AV9" si="15">AP9*3+AR9</f>
        <v>0</v>
      </c>
      <c r="AW9" s="74"/>
      <c r="AX9" s="71">
        <f>AM9+AM10+AI9+AI10+AE9+AE10+AA9+AA10+W9+W10+O9+O10+K9+K10+G9+G10</f>
        <v>0</v>
      </c>
      <c r="AY9" s="71"/>
      <c r="AZ9" s="71">
        <f>AO9+AO10+AK9+AK10+AG9+AG10+AC9+AC10+Y9+Y10+Q9+Q10+M9+M10+I9+I10</f>
        <v>0</v>
      </c>
      <c r="BA9" s="71"/>
      <c r="BB9" s="75">
        <f t="shared" ref="BB9" si="16">AX9-AZ9</f>
        <v>0</v>
      </c>
      <c r="BC9" s="75"/>
      <c r="BD9" s="74">
        <f t="shared" ref="BD9" si="17">RANK(BG10,$BG$4:$BG$20)</f>
        <v>3</v>
      </c>
      <c r="BE9" s="74"/>
    </row>
    <row r="10" spans="1:59" ht="21" customHeight="1">
      <c r="A10" s="52"/>
      <c r="B10" s="54"/>
      <c r="C10" s="54"/>
      <c r="D10" s="54"/>
      <c r="E10" s="54"/>
      <c r="F10" s="18"/>
      <c r="G10" s="19"/>
      <c r="H10" s="20"/>
      <c r="I10" s="21"/>
      <c r="J10" s="18"/>
      <c r="K10" s="19"/>
      <c r="L10" s="20"/>
      <c r="M10" s="21"/>
      <c r="N10" s="18"/>
      <c r="O10" s="19"/>
      <c r="P10" s="20"/>
      <c r="Q10" s="21"/>
      <c r="R10" s="59"/>
      <c r="S10" s="60"/>
      <c r="T10" s="60"/>
      <c r="U10" s="61"/>
      <c r="V10" s="18"/>
      <c r="W10" s="19"/>
      <c r="X10" s="20"/>
      <c r="Y10" s="21"/>
      <c r="Z10" s="18"/>
      <c r="AA10" s="19"/>
      <c r="AB10" s="20"/>
      <c r="AC10" s="21"/>
      <c r="AD10" s="18"/>
      <c r="AE10" s="19"/>
      <c r="AF10" s="20"/>
      <c r="AG10" s="21"/>
      <c r="AH10" s="18"/>
      <c r="AI10" s="19"/>
      <c r="AJ10" s="20"/>
      <c r="AK10" s="21"/>
      <c r="AL10" s="44" t="s">
        <v>10</v>
      </c>
      <c r="AM10" s="45"/>
      <c r="AN10" s="46"/>
      <c r="AO10" s="47"/>
      <c r="AP10" s="71"/>
      <c r="AQ10" s="71"/>
      <c r="AR10" s="71"/>
      <c r="AS10" s="71"/>
      <c r="AT10" s="71"/>
      <c r="AU10" s="71"/>
      <c r="AV10" s="74"/>
      <c r="AW10" s="74"/>
      <c r="AX10" s="71"/>
      <c r="AY10" s="71"/>
      <c r="AZ10" s="71"/>
      <c r="BA10" s="71"/>
      <c r="BB10" s="75"/>
      <c r="BC10" s="75"/>
      <c r="BD10" s="74"/>
      <c r="BE10" s="74"/>
      <c r="BG10" s="13">
        <f t="shared" ref="BG10" si="18">AV9+BB9*0.01+AX9*0.001</f>
        <v>0</v>
      </c>
    </row>
    <row r="11" spans="1:59" ht="21" customHeight="1">
      <c r="A11" s="52">
        <v>5</v>
      </c>
      <c r="B11" s="81" t="s">
        <v>56</v>
      </c>
      <c r="C11" s="54"/>
      <c r="D11" s="54"/>
      <c r="E11" s="54"/>
      <c r="F11" s="14"/>
      <c r="G11" s="22"/>
      <c r="H11" s="23"/>
      <c r="I11" s="24"/>
      <c r="J11" s="14"/>
      <c r="K11" s="22"/>
      <c r="L11" s="23"/>
      <c r="M11" s="24"/>
      <c r="N11" s="14"/>
      <c r="O11" s="22"/>
      <c r="P11" s="23"/>
      <c r="Q11" s="24"/>
      <c r="R11" s="14"/>
      <c r="S11" s="22"/>
      <c r="T11" s="23"/>
      <c r="U11" s="24"/>
      <c r="V11" s="62"/>
      <c r="W11" s="63"/>
      <c r="X11" s="63"/>
      <c r="Y11" s="64"/>
      <c r="Z11" s="14"/>
      <c r="AA11" s="22"/>
      <c r="AB11" s="23"/>
      <c r="AC11" s="24"/>
      <c r="AD11" s="14"/>
      <c r="AE11" s="22"/>
      <c r="AF11" s="23"/>
      <c r="AG11" s="24"/>
      <c r="AH11" s="14" t="s">
        <v>14</v>
      </c>
      <c r="AI11" s="22">
        <v>2</v>
      </c>
      <c r="AJ11" s="23" t="s">
        <v>80</v>
      </c>
      <c r="AK11" s="24">
        <v>3</v>
      </c>
      <c r="AL11" s="40" t="s">
        <v>10</v>
      </c>
      <c r="AM11" s="41"/>
      <c r="AN11" s="42"/>
      <c r="AO11" s="43"/>
      <c r="AP11" s="71">
        <f t="shared" ref="AP11" si="19">COUNTIF(F11:AO12,"〇")</f>
        <v>0</v>
      </c>
      <c r="AQ11" s="71"/>
      <c r="AR11" s="71">
        <f t="shared" ref="AR11" si="20">COUNTIF(F11:AO12,"△")</f>
        <v>0</v>
      </c>
      <c r="AS11" s="71"/>
      <c r="AT11" s="71">
        <f t="shared" ref="AT11" si="21">COUNTIF(F11:AO12,"●")</f>
        <v>1</v>
      </c>
      <c r="AU11" s="71"/>
      <c r="AV11" s="74">
        <f t="shared" ref="AV11" si="22">AP11*3+AR11</f>
        <v>0</v>
      </c>
      <c r="AW11" s="74"/>
      <c r="AX11" s="71">
        <f>AM11+AM12+AI11+AI12+AE11+AE12+AA11+AA12+S11+S12+O11+O12+K11+K12+G11+G12</f>
        <v>2</v>
      </c>
      <c r="AY11" s="71"/>
      <c r="AZ11" s="71">
        <f>AO11+AO12+AK11+AK12+AG11+AG12+AC11+AC12+U11+U12+Q11+Q12+M11+M12+I11+I12</f>
        <v>3</v>
      </c>
      <c r="BA11" s="71"/>
      <c r="BB11" s="75">
        <f t="shared" ref="BB11" si="23">AX11-AZ11</f>
        <v>-1</v>
      </c>
      <c r="BC11" s="75"/>
      <c r="BD11" s="74">
        <f t="shared" ref="BD11" si="24">RANK(BG12,$BG$4:$BG$20)</f>
        <v>5</v>
      </c>
      <c r="BE11" s="74"/>
    </row>
    <row r="12" spans="1:59" ht="21" customHeight="1">
      <c r="A12" s="52"/>
      <c r="B12" s="54"/>
      <c r="C12" s="54"/>
      <c r="D12" s="54"/>
      <c r="E12" s="54"/>
      <c r="F12" s="18"/>
      <c r="G12" s="19"/>
      <c r="H12" s="20"/>
      <c r="I12" s="21"/>
      <c r="J12" s="18"/>
      <c r="K12" s="19"/>
      <c r="L12" s="20"/>
      <c r="M12" s="21"/>
      <c r="N12" s="18"/>
      <c r="O12" s="19"/>
      <c r="P12" s="20"/>
      <c r="Q12" s="21"/>
      <c r="R12" s="18"/>
      <c r="S12" s="19"/>
      <c r="T12" s="20"/>
      <c r="U12" s="21"/>
      <c r="V12" s="59"/>
      <c r="W12" s="60"/>
      <c r="X12" s="60"/>
      <c r="Y12" s="61"/>
      <c r="Z12" s="18"/>
      <c r="AA12" s="19"/>
      <c r="AB12" s="20"/>
      <c r="AC12" s="21"/>
      <c r="AD12" s="18"/>
      <c r="AE12" s="19"/>
      <c r="AF12" s="20"/>
      <c r="AG12" s="21"/>
      <c r="AH12" s="18"/>
      <c r="AI12" s="19"/>
      <c r="AJ12" s="20"/>
      <c r="AK12" s="21"/>
      <c r="AL12" s="44" t="s">
        <v>10</v>
      </c>
      <c r="AM12" s="45"/>
      <c r="AN12" s="46"/>
      <c r="AO12" s="47"/>
      <c r="AP12" s="71"/>
      <c r="AQ12" s="71"/>
      <c r="AR12" s="71"/>
      <c r="AS12" s="71"/>
      <c r="AT12" s="71"/>
      <c r="AU12" s="71"/>
      <c r="AV12" s="74"/>
      <c r="AW12" s="74"/>
      <c r="AX12" s="71"/>
      <c r="AY12" s="71"/>
      <c r="AZ12" s="71"/>
      <c r="BA12" s="71"/>
      <c r="BB12" s="75"/>
      <c r="BC12" s="75"/>
      <c r="BD12" s="74"/>
      <c r="BE12" s="74"/>
      <c r="BG12" s="51">
        <f t="shared" ref="BG12" si="25">AV11+BB11*0.01+AX11*0.001</f>
        <v>-8.0000000000000002E-3</v>
      </c>
    </row>
    <row r="13" spans="1:59" ht="21" customHeight="1">
      <c r="A13" s="52">
        <v>6</v>
      </c>
      <c r="B13" s="54" t="s">
        <v>66</v>
      </c>
      <c r="C13" s="54"/>
      <c r="D13" s="54"/>
      <c r="E13" s="54"/>
      <c r="F13" s="14"/>
      <c r="G13" s="22"/>
      <c r="H13" s="23"/>
      <c r="I13" s="24"/>
      <c r="J13" s="14" t="s">
        <v>0</v>
      </c>
      <c r="K13" s="22">
        <v>2</v>
      </c>
      <c r="L13" s="23" t="s">
        <v>102</v>
      </c>
      <c r="M13" s="24">
        <v>1</v>
      </c>
      <c r="N13" s="14" t="s">
        <v>0</v>
      </c>
      <c r="O13" s="22">
        <v>5</v>
      </c>
      <c r="P13" s="23" t="s">
        <v>79</v>
      </c>
      <c r="Q13" s="24">
        <v>0</v>
      </c>
      <c r="R13" s="14"/>
      <c r="S13" s="22"/>
      <c r="T13" s="23"/>
      <c r="U13" s="24"/>
      <c r="V13" s="14"/>
      <c r="W13" s="22"/>
      <c r="X13" s="23"/>
      <c r="Y13" s="24"/>
      <c r="Z13" s="62"/>
      <c r="AA13" s="63"/>
      <c r="AB13" s="63"/>
      <c r="AC13" s="64"/>
      <c r="AD13" s="14"/>
      <c r="AE13" s="22"/>
      <c r="AF13" s="23"/>
      <c r="AG13" s="24"/>
      <c r="AH13" s="14"/>
      <c r="AI13" s="22"/>
      <c r="AJ13" s="23"/>
      <c r="AK13" s="24"/>
      <c r="AL13" s="40" t="s">
        <v>10</v>
      </c>
      <c r="AM13" s="41"/>
      <c r="AN13" s="42"/>
      <c r="AO13" s="43"/>
      <c r="AP13" s="71">
        <f t="shared" ref="AP13" si="26">COUNTIF(F13:AO14,"〇")</f>
        <v>2</v>
      </c>
      <c r="AQ13" s="71"/>
      <c r="AR13" s="71">
        <f t="shared" ref="AR13" si="27">COUNTIF(F13:AO14,"△")</f>
        <v>0</v>
      </c>
      <c r="AS13" s="71"/>
      <c r="AT13" s="71">
        <f t="shared" ref="AT13" si="28">COUNTIF(F13:AO14,"●")</f>
        <v>0</v>
      </c>
      <c r="AU13" s="71"/>
      <c r="AV13" s="74">
        <f t="shared" ref="AV13" si="29">AP13*3+AR13</f>
        <v>6</v>
      </c>
      <c r="AW13" s="74"/>
      <c r="AX13" s="71">
        <f>AM13+AM14+AI13+AI14+AE13+AE14+W13+W14+S13+S14+O13+O14+K13+K14+G13+G14</f>
        <v>7</v>
      </c>
      <c r="AY13" s="71"/>
      <c r="AZ13" s="71">
        <f>AO13+AO14+AK13+AK14+AG13+AG14+Y13+Y14+U13+U14+Q13+Q14+M13+M14+I13+I14</f>
        <v>1</v>
      </c>
      <c r="BA13" s="71"/>
      <c r="BB13" s="75">
        <f t="shared" ref="BB13" si="30">AX13-AZ13</f>
        <v>6</v>
      </c>
      <c r="BC13" s="75"/>
      <c r="BD13" s="74">
        <f t="shared" ref="BD13" si="31">RANK(BG14,$BG$4:$BG$20)</f>
        <v>1</v>
      </c>
      <c r="BE13" s="74"/>
    </row>
    <row r="14" spans="1:59" ht="21" customHeight="1">
      <c r="A14" s="52"/>
      <c r="B14" s="54"/>
      <c r="C14" s="54"/>
      <c r="D14" s="54"/>
      <c r="E14" s="54"/>
      <c r="F14" s="18"/>
      <c r="G14" s="19"/>
      <c r="H14" s="20"/>
      <c r="I14" s="21"/>
      <c r="J14" s="18"/>
      <c r="K14" s="19"/>
      <c r="L14" s="20"/>
      <c r="M14" s="21"/>
      <c r="N14" s="18"/>
      <c r="O14" s="19"/>
      <c r="P14" s="20"/>
      <c r="Q14" s="21"/>
      <c r="R14" s="18"/>
      <c r="S14" s="19"/>
      <c r="T14" s="20"/>
      <c r="U14" s="21"/>
      <c r="V14" s="18"/>
      <c r="W14" s="19"/>
      <c r="X14" s="20"/>
      <c r="Y14" s="21"/>
      <c r="Z14" s="59"/>
      <c r="AA14" s="60"/>
      <c r="AB14" s="60"/>
      <c r="AC14" s="61"/>
      <c r="AD14" s="18"/>
      <c r="AE14" s="19"/>
      <c r="AF14" s="20"/>
      <c r="AG14" s="21"/>
      <c r="AH14" s="18"/>
      <c r="AI14" s="19"/>
      <c r="AJ14" s="20"/>
      <c r="AK14" s="21"/>
      <c r="AL14" s="44" t="s">
        <v>10</v>
      </c>
      <c r="AM14" s="45"/>
      <c r="AN14" s="46"/>
      <c r="AO14" s="47"/>
      <c r="AP14" s="71"/>
      <c r="AQ14" s="71"/>
      <c r="AR14" s="71"/>
      <c r="AS14" s="71"/>
      <c r="AT14" s="71"/>
      <c r="AU14" s="71"/>
      <c r="AV14" s="74"/>
      <c r="AW14" s="74"/>
      <c r="AX14" s="71"/>
      <c r="AY14" s="71"/>
      <c r="AZ14" s="71"/>
      <c r="BA14" s="71"/>
      <c r="BB14" s="75"/>
      <c r="BC14" s="75"/>
      <c r="BD14" s="74"/>
      <c r="BE14" s="74"/>
      <c r="BG14" s="13">
        <f t="shared" ref="BG14" si="32">AV13+BB13*0.01+AX13*0.001</f>
        <v>6.0669999999999993</v>
      </c>
    </row>
    <row r="15" spans="1:59" ht="21" customHeight="1">
      <c r="A15" s="52">
        <v>7</v>
      </c>
      <c r="B15" s="54" t="s">
        <v>58</v>
      </c>
      <c r="C15" s="54"/>
      <c r="D15" s="54"/>
      <c r="E15" s="54"/>
      <c r="F15" s="14"/>
      <c r="G15" s="22"/>
      <c r="H15" s="23"/>
      <c r="I15" s="24"/>
      <c r="J15" s="14"/>
      <c r="K15" s="22"/>
      <c r="L15" s="23"/>
      <c r="M15" s="24"/>
      <c r="N15" s="14"/>
      <c r="O15" s="22"/>
      <c r="P15" s="23"/>
      <c r="Q15" s="24"/>
      <c r="R15" s="14"/>
      <c r="S15" s="22"/>
      <c r="T15" s="23"/>
      <c r="U15" s="24"/>
      <c r="V15" s="14"/>
      <c r="W15" s="22"/>
      <c r="X15" s="23"/>
      <c r="Y15" s="24"/>
      <c r="Z15" s="14"/>
      <c r="AA15" s="22"/>
      <c r="AB15" s="23"/>
      <c r="AC15" s="24"/>
      <c r="AD15" s="62"/>
      <c r="AE15" s="63"/>
      <c r="AF15" s="63"/>
      <c r="AG15" s="64"/>
      <c r="AH15" s="14"/>
      <c r="AI15" s="22"/>
      <c r="AJ15" s="23"/>
      <c r="AK15" s="24"/>
      <c r="AL15" s="40" t="s">
        <v>10</v>
      </c>
      <c r="AM15" s="41"/>
      <c r="AN15" s="42"/>
      <c r="AO15" s="43"/>
      <c r="AP15" s="71">
        <f t="shared" ref="AP15" si="33">COUNTIF(F15:AO16,"〇")</f>
        <v>0</v>
      </c>
      <c r="AQ15" s="71"/>
      <c r="AR15" s="71">
        <f t="shared" ref="AR15" si="34">COUNTIF(F15:AO16,"△")</f>
        <v>0</v>
      </c>
      <c r="AS15" s="71"/>
      <c r="AT15" s="71">
        <f t="shared" ref="AT15" si="35">COUNTIF(F15:AO16,"●")</f>
        <v>0</v>
      </c>
      <c r="AU15" s="71"/>
      <c r="AV15" s="74">
        <f t="shared" ref="AV15" si="36">AP15*3+AR15</f>
        <v>0</v>
      </c>
      <c r="AW15" s="74"/>
      <c r="AX15" s="71">
        <f>AM15+AM16+AI15+AI16+AA15+AA16+W15+W16+S15+S16+O15+O16+K15+K16+G15+G16</f>
        <v>0</v>
      </c>
      <c r="AY15" s="71"/>
      <c r="AZ15" s="71">
        <f>AO15+AO16+AK15+AK16+AC15+AC16+Y15+Y16+U15+U16+Q15+Q16+M15+M16+I15+I16</f>
        <v>0</v>
      </c>
      <c r="BA15" s="71"/>
      <c r="BB15" s="75">
        <f t="shared" ref="BB15" si="37">AX15-AZ15</f>
        <v>0</v>
      </c>
      <c r="BC15" s="75"/>
      <c r="BD15" s="74">
        <f t="shared" ref="BD15" si="38">RANK(BG16,$BG$4:$BG$20)</f>
        <v>3</v>
      </c>
      <c r="BE15" s="74"/>
    </row>
    <row r="16" spans="1:59" ht="21" customHeight="1">
      <c r="A16" s="52"/>
      <c r="B16" s="54"/>
      <c r="C16" s="54"/>
      <c r="D16" s="54"/>
      <c r="E16" s="54"/>
      <c r="F16" s="18"/>
      <c r="G16" s="19"/>
      <c r="H16" s="20"/>
      <c r="I16" s="21"/>
      <c r="J16" s="18"/>
      <c r="K16" s="19"/>
      <c r="L16" s="20"/>
      <c r="M16" s="21"/>
      <c r="N16" s="18"/>
      <c r="O16" s="19"/>
      <c r="P16" s="20"/>
      <c r="Q16" s="21"/>
      <c r="R16" s="18"/>
      <c r="S16" s="19"/>
      <c r="T16" s="20"/>
      <c r="U16" s="21"/>
      <c r="V16" s="18"/>
      <c r="W16" s="19"/>
      <c r="X16" s="20"/>
      <c r="Y16" s="21"/>
      <c r="Z16" s="18"/>
      <c r="AA16" s="19"/>
      <c r="AB16" s="20"/>
      <c r="AC16" s="21"/>
      <c r="AD16" s="59"/>
      <c r="AE16" s="60"/>
      <c r="AF16" s="60"/>
      <c r="AG16" s="61"/>
      <c r="AH16" s="18"/>
      <c r="AI16" s="19"/>
      <c r="AJ16" s="20"/>
      <c r="AK16" s="21"/>
      <c r="AL16" s="44" t="s">
        <v>10</v>
      </c>
      <c r="AM16" s="45"/>
      <c r="AN16" s="46"/>
      <c r="AO16" s="47"/>
      <c r="AP16" s="71"/>
      <c r="AQ16" s="71"/>
      <c r="AR16" s="71"/>
      <c r="AS16" s="71"/>
      <c r="AT16" s="71"/>
      <c r="AU16" s="71"/>
      <c r="AV16" s="74"/>
      <c r="AW16" s="74"/>
      <c r="AX16" s="71"/>
      <c r="AY16" s="71"/>
      <c r="AZ16" s="71"/>
      <c r="BA16" s="71"/>
      <c r="BB16" s="75"/>
      <c r="BC16" s="75"/>
      <c r="BD16" s="74"/>
      <c r="BE16" s="74"/>
      <c r="BG16" s="13">
        <f t="shared" ref="BG16" si="39">AV15+BB15*0.01+AX15*0.001</f>
        <v>0</v>
      </c>
    </row>
    <row r="17" spans="1:59" ht="21" customHeight="1">
      <c r="A17" s="52">
        <v>8</v>
      </c>
      <c r="B17" s="54" t="s">
        <v>59</v>
      </c>
      <c r="C17" s="54"/>
      <c r="D17" s="54"/>
      <c r="E17" s="54"/>
      <c r="F17" s="14"/>
      <c r="G17" s="22"/>
      <c r="H17" s="23"/>
      <c r="I17" s="24"/>
      <c r="J17" s="14"/>
      <c r="K17" s="22"/>
      <c r="L17" s="23"/>
      <c r="M17" s="24"/>
      <c r="N17" s="14"/>
      <c r="O17" s="22"/>
      <c r="P17" s="23"/>
      <c r="Q17" s="24"/>
      <c r="R17" s="14"/>
      <c r="S17" s="22"/>
      <c r="T17" s="23"/>
      <c r="U17" s="24"/>
      <c r="V17" s="14" t="s">
        <v>0</v>
      </c>
      <c r="W17" s="22">
        <v>3</v>
      </c>
      <c r="X17" s="23" t="s">
        <v>80</v>
      </c>
      <c r="Y17" s="24">
        <v>2</v>
      </c>
      <c r="Z17" s="14"/>
      <c r="AA17" s="22"/>
      <c r="AB17" s="23"/>
      <c r="AC17" s="24"/>
      <c r="AD17" s="14"/>
      <c r="AE17" s="22"/>
      <c r="AF17" s="23"/>
      <c r="AG17" s="24"/>
      <c r="AH17" s="62"/>
      <c r="AI17" s="63"/>
      <c r="AJ17" s="63"/>
      <c r="AK17" s="64"/>
      <c r="AL17" s="40" t="s">
        <v>10</v>
      </c>
      <c r="AM17" s="41"/>
      <c r="AN17" s="42"/>
      <c r="AO17" s="43"/>
      <c r="AP17" s="71">
        <f t="shared" ref="AP17" si="40">COUNTIF(F17:AO18,"〇")</f>
        <v>1</v>
      </c>
      <c r="AQ17" s="71"/>
      <c r="AR17" s="71">
        <f t="shared" ref="AR17" si="41">COUNTIF(F17:AO18,"△")</f>
        <v>0</v>
      </c>
      <c r="AS17" s="71"/>
      <c r="AT17" s="71">
        <f t="shared" ref="AT17" si="42">COUNTIF(F17:AO18,"●")</f>
        <v>0</v>
      </c>
      <c r="AU17" s="71"/>
      <c r="AV17" s="74">
        <f t="shared" ref="AV17" si="43">AP17*3+AR17</f>
        <v>3</v>
      </c>
      <c r="AW17" s="74"/>
      <c r="AX17" s="71">
        <f>AM17+AM18+AE17+AE18+AA17+AA18+W17+W18+S17+S18+O17+O18+K17+K18+G17+G18</f>
        <v>3</v>
      </c>
      <c r="AY17" s="71"/>
      <c r="AZ17" s="71">
        <f>AO17+AO18+AG17+AG18+AC17+AC18+Y17+Y18+U17+U18+Q17+Q18+M17+M18+I17+I18</f>
        <v>2</v>
      </c>
      <c r="BA17" s="71"/>
      <c r="BB17" s="75">
        <f t="shared" ref="BB17" si="44">AX17-AZ17</f>
        <v>1</v>
      </c>
      <c r="BC17" s="75"/>
      <c r="BD17" s="74">
        <f t="shared" ref="BD17" si="45">RANK(BG18,$BG$4:$BG$20)</f>
        <v>2</v>
      </c>
      <c r="BE17" s="74"/>
    </row>
    <row r="18" spans="1:59" ht="21" customHeight="1">
      <c r="A18" s="52"/>
      <c r="B18" s="54"/>
      <c r="C18" s="54"/>
      <c r="D18" s="54"/>
      <c r="E18" s="54"/>
      <c r="F18" s="18"/>
      <c r="G18" s="19"/>
      <c r="H18" s="20"/>
      <c r="I18" s="21"/>
      <c r="J18" s="18"/>
      <c r="K18" s="19"/>
      <c r="L18" s="20"/>
      <c r="M18" s="21"/>
      <c r="N18" s="18"/>
      <c r="O18" s="19"/>
      <c r="P18" s="20"/>
      <c r="Q18" s="21"/>
      <c r="R18" s="18"/>
      <c r="S18" s="19"/>
      <c r="T18" s="20"/>
      <c r="U18" s="21"/>
      <c r="V18" s="18"/>
      <c r="W18" s="19"/>
      <c r="X18" s="20"/>
      <c r="Y18" s="21"/>
      <c r="Z18" s="18"/>
      <c r="AA18" s="19"/>
      <c r="AB18" s="20"/>
      <c r="AC18" s="21"/>
      <c r="AD18" s="18"/>
      <c r="AE18" s="19"/>
      <c r="AF18" s="20"/>
      <c r="AG18" s="21"/>
      <c r="AH18" s="59"/>
      <c r="AI18" s="60"/>
      <c r="AJ18" s="60"/>
      <c r="AK18" s="61"/>
      <c r="AL18" s="44" t="s">
        <v>10</v>
      </c>
      <c r="AM18" s="45"/>
      <c r="AN18" s="46"/>
      <c r="AO18" s="47"/>
      <c r="AP18" s="71"/>
      <c r="AQ18" s="71"/>
      <c r="AR18" s="71"/>
      <c r="AS18" s="71"/>
      <c r="AT18" s="71"/>
      <c r="AU18" s="71"/>
      <c r="AV18" s="74"/>
      <c r="AW18" s="74"/>
      <c r="AX18" s="71"/>
      <c r="AY18" s="71"/>
      <c r="AZ18" s="71"/>
      <c r="BA18" s="71"/>
      <c r="BB18" s="75"/>
      <c r="BC18" s="75"/>
      <c r="BD18" s="74"/>
      <c r="BE18" s="74"/>
      <c r="BG18" s="13">
        <f t="shared" ref="BG18" si="46">AV17+BB17*0.01+AX17*0.001</f>
        <v>3.0129999999999999</v>
      </c>
    </row>
    <row r="19" spans="1:59" ht="21" customHeight="1">
      <c r="A19" s="52">
        <v>9</v>
      </c>
      <c r="B19" s="82" t="s">
        <v>57</v>
      </c>
      <c r="C19" s="82"/>
      <c r="D19" s="82"/>
      <c r="E19" s="82"/>
      <c r="F19" s="40" t="s">
        <v>0</v>
      </c>
      <c r="G19" s="41">
        <v>7</v>
      </c>
      <c r="H19" s="42" t="s">
        <v>100</v>
      </c>
      <c r="I19" s="43">
        <v>0</v>
      </c>
      <c r="J19" s="40" t="s">
        <v>0</v>
      </c>
      <c r="K19" s="41">
        <v>5</v>
      </c>
      <c r="L19" s="42" t="s">
        <v>80</v>
      </c>
      <c r="M19" s="43">
        <v>1</v>
      </c>
      <c r="N19" s="40"/>
      <c r="O19" s="41"/>
      <c r="P19" s="42"/>
      <c r="Q19" s="43"/>
      <c r="R19" s="40"/>
      <c r="S19" s="41"/>
      <c r="T19" s="42"/>
      <c r="U19" s="43"/>
      <c r="V19" s="40"/>
      <c r="W19" s="41"/>
      <c r="X19" s="42"/>
      <c r="Y19" s="43"/>
      <c r="Z19" s="40"/>
      <c r="AA19" s="41"/>
      <c r="AB19" s="42"/>
      <c r="AC19" s="43"/>
      <c r="AD19" s="40"/>
      <c r="AE19" s="41"/>
      <c r="AF19" s="42"/>
      <c r="AG19" s="43"/>
      <c r="AH19" s="40"/>
      <c r="AI19" s="41"/>
      <c r="AJ19" s="42"/>
      <c r="AK19" s="43"/>
      <c r="AL19" s="62"/>
      <c r="AM19" s="63"/>
      <c r="AN19" s="63"/>
      <c r="AO19" s="64"/>
      <c r="AP19" s="83">
        <f t="shared" ref="AP19" si="47">COUNTIF(F19:AO20,"〇")</f>
        <v>2</v>
      </c>
      <c r="AQ19" s="83"/>
      <c r="AR19" s="83">
        <f t="shared" ref="AR19" si="48">COUNTIF(F19:AO20,"△")</f>
        <v>0</v>
      </c>
      <c r="AS19" s="83"/>
      <c r="AT19" s="83">
        <f t="shared" ref="AT19" si="49">COUNTIF(F19:AO20,"●")</f>
        <v>0</v>
      </c>
      <c r="AU19" s="83"/>
      <c r="AV19" s="83">
        <f t="shared" ref="AV19" si="50">AP19*3+AR19</f>
        <v>6</v>
      </c>
      <c r="AW19" s="83"/>
      <c r="AX19" s="83">
        <f>AI19+AI20+AE19+AE20+AA19+AA20+W19+W20+S19+S20+O19+O20+K19+K20+G19+G20</f>
        <v>12</v>
      </c>
      <c r="AY19" s="83"/>
      <c r="AZ19" s="83">
        <f>AK19+AK20+AG19+AG20+AC19+AC20+Y19+Y20+U19+U20+Q19+Q20+M19+M20+I19+I20</f>
        <v>1</v>
      </c>
      <c r="BA19" s="83"/>
      <c r="BB19" s="84">
        <f t="shared" ref="BB19" si="51">AX19-AZ19</f>
        <v>11</v>
      </c>
      <c r="BC19" s="84"/>
      <c r="BD19" s="74">
        <f t="shared" ref="BD19" si="52">RANK(BG20,$BG$4:$BG$20)</f>
        <v>3</v>
      </c>
      <c r="BE19" s="74"/>
    </row>
    <row r="20" spans="1:59" ht="21" customHeight="1">
      <c r="A20" s="52"/>
      <c r="B20" s="82"/>
      <c r="C20" s="82"/>
      <c r="D20" s="82"/>
      <c r="E20" s="82"/>
      <c r="F20" s="44"/>
      <c r="G20" s="45"/>
      <c r="H20" s="46"/>
      <c r="I20" s="47"/>
      <c r="J20" s="44"/>
      <c r="K20" s="45"/>
      <c r="L20" s="46"/>
      <c r="M20" s="47"/>
      <c r="N20" s="44"/>
      <c r="O20" s="45"/>
      <c r="P20" s="46"/>
      <c r="Q20" s="47"/>
      <c r="R20" s="44"/>
      <c r="S20" s="45"/>
      <c r="T20" s="46"/>
      <c r="U20" s="47"/>
      <c r="V20" s="44"/>
      <c r="W20" s="45"/>
      <c r="X20" s="46"/>
      <c r="Y20" s="47"/>
      <c r="Z20" s="44"/>
      <c r="AA20" s="45"/>
      <c r="AB20" s="46"/>
      <c r="AC20" s="47"/>
      <c r="AD20" s="44"/>
      <c r="AE20" s="45"/>
      <c r="AF20" s="46"/>
      <c r="AG20" s="47"/>
      <c r="AH20" s="44"/>
      <c r="AI20" s="45"/>
      <c r="AJ20" s="46"/>
      <c r="AK20" s="47"/>
      <c r="AL20" s="59"/>
      <c r="AM20" s="60"/>
      <c r="AN20" s="60"/>
      <c r="AO20" s="61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4"/>
      <c r="BC20" s="84"/>
      <c r="BD20" s="74"/>
      <c r="BE20" s="74"/>
    </row>
    <row r="21" spans="1:59">
      <c r="AP21" s="77">
        <f>SUM(AP3:AQ20)</f>
        <v>5</v>
      </c>
      <c r="AQ21" s="77"/>
      <c r="AR21" s="77">
        <f t="shared" ref="AR21" si="53">SUM(AR3:AS20)</f>
        <v>0</v>
      </c>
      <c r="AS21" s="77"/>
      <c r="AT21" s="77">
        <f t="shared" ref="AT21" si="54">SUM(AT3:AU20)</f>
        <v>5</v>
      </c>
      <c r="AU21" s="77"/>
      <c r="AV21" s="77">
        <f t="shared" ref="AV21" si="55">SUM(AV3:AW20)</f>
        <v>15</v>
      </c>
      <c r="AW21" s="77"/>
      <c r="AX21" s="77">
        <f t="shared" ref="AX21" si="56">SUM(AX3:AY20)</f>
        <v>26</v>
      </c>
      <c r="AY21" s="77"/>
      <c r="AZ21" s="77">
        <f t="shared" ref="AZ21" si="57">SUM(AZ3:BA20)</f>
        <v>26</v>
      </c>
      <c r="BA21" s="77"/>
      <c r="BB21" s="77">
        <f t="shared" ref="BB21" si="58">SUM(BB3:BC20)</f>
        <v>0</v>
      </c>
      <c r="BC21" s="77"/>
      <c r="BD21" s="77">
        <f t="shared" ref="BD21" si="59">SUM(BD3:BE20)</f>
        <v>38</v>
      </c>
      <c r="BE21" s="77"/>
    </row>
    <row r="36" spans="5:7">
      <c r="E36" s="1" t="s">
        <v>1</v>
      </c>
      <c r="F36" s="1" t="s">
        <v>13</v>
      </c>
      <c r="G36" s="1" t="s">
        <v>15</v>
      </c>
    </row>
  </sheetData>
  <mergeCells count="126">
    <mergeCell ref="BB21:BC21"/>
    <mergeCell ref="BD21:BE21"/>
    <mergeCell ref="AP21:AQ21"/>
    <mergeCell ref="AR21:AS21"/>
    <mergeCell ref="AT21:AU21"/>
    <mergeCell ref="AV21:AW21"/>
    <mergeCell ref="AX21:AY21"/>
    <mergeCell ref="AZ21:BA21"/>
    <mergeCell ref="AT19:AU20"/>
    <mergeCell ref="AV19:AW20"/>
    <mergeCell ref="AX19:AY20"/>
    <mergeCell ref="AZ19:BA20"/>
    <mergeCell ref="BB19:BC20"/>
    <mergeCell ref="BD19:BE20"/>
    <mergeCell ref="AV17:AW18"/>
    <mergeCell ref="AX17:AY18"/>
    <mergeCell ref="AZ17:BA18"/>
    <mergeCell ref="BB17:BC18"/>
    <mergeCell ref="BD17:BE18"/>
    <mergeCell ref="A19:A20"/>
    <mergeCell ref="B19:E20"/>
    <mergeCell ref="AL19:AO20"/>
    <mergeCell ref="AP19:AQ20"/>
    <mergeCell ref="AR19:AS20"/>
    <mergeCell ref="A17:A18"/>
    <mergeCell ref="B17:E18"/>
    <mergeCell ref="AH17:AK18"/>
    <mergeCell ref="AP17:AQ18"/>
    <mergeCell ref="AR17:AS18"/>
    <mergeCell ref="AT17:AU18"/>
    <mergeCell ref="AT15:AU16"/>
    <mergeCell ref="AV15:AW16"/>
    <mergeCell ref="AX15:AY16"/>
    <mergeCell ref="AZ15:BA16"/>
    <mergeCell ref="BB15:BC16"/>
    <mergeCell ref="BD15:BE16"/>
    <mergeCell ref="AV13:AW14"/>
    <mergeCell ref="AX13:AY14"/>
    <mergeCell ref="AZ13:BA14"/>
    <mergeCell ref="BB13:BC14"/>
    <mergeCell ref="BD13:BE14"/>
    <mergeCell ref="AT13:AU14"/>
    <mergeCell ref="A15:A16"/>
    <mergeCell ref="B15:E16"/>
    <mergeCell ref="AD15:AG16"/>
    <mergeCell ref="AP15:AQ16"/>
    <mergeCell ref="AR15:AS16"/>
    <mergeCell ref="A13:A14"/>
    <mergeCell ref="B13:E14"/>
    <mergeCell ref="Z13:AC14"/>
    <mergeCell ref="AP13:AQ14"/>
    <mergeCell ref="AR13:AS14"/>
    <mergeCell ref="BB5:BC6"/>
    <mergeCell ref="BD5:BE6"/>
    <mergeCell ref="A11:A12"/>
    <mergeCell ref="B11:E12"/>
    <mergeCell ref="V11:Y12"/>
    <mergeCell ref="AP11:AQ12"/>
    <mergeCell ref="AR11:AS12"/>
    <mergeCell ref="A9:A10"/>
    <mergeCell ref="B9:E10"/>
    <mergeCell ref="R9:U10"/>
    <mergeCell ref="AP9:AQ10"/>
    <mergeCell ref="AR9:AS10"/>
    <mergeCell ref="AT11:AU12"/>
    <mergeCell ref="AV11:AW12"/>
    <mergeCell ref="AX11:AY12"/>
    <mergeCell ref="AZ11:BA12"/>
    <mergeCell ref="BB11:BC12"/>
    <mergeCell ref="BD11:BE12"/>
    <mergeCell ref="AV9:AW10"/>
    <mergeCell ref="AX9:AY10"/>
    <mergeCell ref="AZ9:BA10"/>
    <mergeCell ref="BB9:BC10"/>
    <mergeCell ref="BD9:BE10"/>
    <mergeCell ref="AT9:AU10"/>
    <mergeCell ref="A7:A8"/>
    <mergeCell ref="B7:E8"/>
    <mergeCell ref="N7:Q8"/>
    <mergeCell ref="AP7:AQ8"/>
    <mergeCell ref="AR7:AS8"/>
    <mergeCell ref="AX3:AY4"/>
    <mergeCell ref="AZ3:BA4"/>
    <mergeCell ref="BB3:BC4"/>
    <mergeCell ref="BD3:BE4"/>
    <mergeCell ref="A5:A6"/>
    <mergeCell ref="B5:E6"/>
    <mergeCell ref="J5:M6"/>
    <mergeCell ref="AP5:AQ6"/>
    <mergeCell ref="AR5:AS6"/>
    <mergeCell ref="AT5:AU6"/>
    <mergeCell ref="AT7:AU8"/>
    <mergeCell ref="AV7:AW8"/>
    <mergeCell ref="AX7:AY8"/>
    <mergeCell ref="AZ7:BA8"/>
    <mergeCell ref="BB7:BC8"/>
    <mergeCell ref="BD7:BE8"/>
    <mergeCell ref="AV5:AW6"/>
    <mergeCell ref="AX5:AY6"/>
    <mergeCell ref="AZ5:BA6"/>
    <mergeCell ref="A3:A4"/>
    <mergeCell ref="B3:E4"/>
    <mergeCell ref="F3:I4"/>
    <mergeCell ref="AP3:AQ4"/>
    <mergeCell ref="AR3:AS4"/>
    <mergeCell ref="AT3:AU4"/>
    <mergeCell ref="AV3:AW4"/>
    <mergeCell ref="AL2:AO2"/>
    <mergeCell ref="AP2:AQ2"/>
    <mergeCell ref="AR2:AS2"/>
    <mergeCell ref="AT2:AU2"/>
    <mergeCell ref="AV2:AW2"/>
    <mergeCell ref="A1:BE1"/>
    <mergeCell ref="A2:E2"/>
    <mergeCell ref="F2:I2"/>
    <mergeCell ref="J2:M2"/>
    <mergeCell ref="N2:Q2"/>
    <mergeCell ref="R2:U2"/>
    <mergeCell ref="V2:Y2"/>
    <mergeCell ref="Z2:AC2"/>
    <mergeCell ref="AD2:AG2"/>
    <mergeCell ref="AH2:AK2"/>
    <mergeCell ref="AZ2:BA2"/>
    <mergeCell ref="BB2:BC2"/>
    <mergeCell ref="BD2:BE2"/>
    <mergeCell ref="AX2:AY2"/>
  </mergeCells>
  <phoneticPr fontId="1"/>
  <dataValidations count="1">
    <dataValidation type="list" allowBlank="1" showInputMessage="1" showErrorMessage="1" sqref="J3:J4 N3:N6 R3:R8 V3:V10 Z3:Z12 AD3:AD14 AH3:AH16 J7:J20 F5:F20 AD17:AD20 AH19:AH20 Z15:Z20 V13:V20 R11:R20 N9:N20 AL3:AL18">
      <formula1>$E$36:$G$36</formula1>
    </dataValidation>
  </dataValidations>
  <printOptions verticalCentered="1"/>
  <pageMargins left="0" right="0" top="0.35433070866141736" bottom="0.35433070866141736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8"/>
  <sheetViews>
    <sheetView topLeftCell="A13" zoomScale="106" zoomScaleNormal="106" workbookViewId="0">
      <selection activeCell="U20" sqref="U20"/>
    </sheetView>
  </sheetViews>
  <sheetFormatPr defaultRowHeight="13.5"/>
  <cols>
    <col min="1" max="1" width="2.625" style="1" customWidth="1"/>
    <col min="2" max="5" width="3" style="1" customWidth="1"/>
    <col min="6" max="62" width="2.625" style="1" customWidth="1"/>
    <col min="63" max="63" width="5.625" style="1" customWidth="1"/>
    <col min="64" max="71" width="2.625" style="1" customWidth="1"/>
    <col min="72" max="16384" width="9" style="1"/>
  </cols>
  <sheetData>
    <row r="1" spans="1:63" ht="25.5" customHeight="1">
      <c r="A1" s="76" t="s">
        <v>49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</row>
    <row r="2" spans="1:63">
      <c r="A2" s="52" t="s">
        <v>12</v>
      </c>
      <c r="B2" s="52"/>
      <c r="C2" s="52"/>
      <c r="D2" s="52"/>
      <c r="E2" s="52"/>
      <c r="F2" s="53" t="str">
        <f>B3</f>
        <v>由利中</v>
      </c>
      <c r="G2" s="53"/>
      <c r="H2" s="53"/>
      <c r="I2" s="53"/>
      <c r="J2" s="53" t="str">
        <f>B5</f>
        <v>本荘南中</v>
      </c>
      <c r="K2" s="53"/>
      <c r="L2" s="53"/>
      <c r="M2" s="53"/>
      <c r="N2" s="53" t="str">
        <f>B7</f>
        <v>金浦中</v>
      </c>
      <c r="O2" s="53"/>
      <c r="P2" s="53"/>
      <c r="Q2" s="53"/>
      <c r="R2" s="53" t="str">
        <f>B9</f>
        <v>将軍野中</v>
      </c>
      <c r="S2" s="53"/>
      <c r="T2" s="53"/>
      <c r="U2" s="53"/>
      <c r="V2" s="53" t="str">
        <f>B11</f>
        <v>外旭川中</v>
      </c>
      <c r="W2" s="53"/>
      <c r="X2" s="53"/>
      <c r="Y2" s="53"/>
      <c r="Z2" s="53" t="str">
        <f>B13</f>
        <v>秋田南中</v>
      </c>
      <c r="AA2" s="53"/>
      <c r="AB2" s="53"/>
      <c r="AC2" s="53"/>
      <c r="AD2" s="53" t="str">
        <f>B15</f>
        <v>秋田西中</v>
      </c>
      <c r="AE2" s="53"/>
      <c r="AF2" s="53"/>
      <c r="AG2" s="53"/>
      <c r="AH2" s="53" t="str">
        <f>B17</f>
        <v>角館中</v>
      </c>
      <c r="AI2" s="53"/>
      <c r="AJ2" s="53"/>
      <c r="AK2" s="53"/>
      <c r="AL2" s="53" t="str">
        <f>B19</f>
        <v>スポルティフ秋田Ｂ</v>
      </c>
      <c r="AM2" s="53"/>
      <c r="AN2" s="53"/>
      <c r="AO2" s="53"/>
      <c r="AP2" s="80">
        <f>B21</f>
        <v>0</v>
      </c>
      <c r="AQ2" s="80"/>
      <c r="AR2" s="80"/>
      <c r="AS2" s="80"/>
      <c r="AT2" s="53" t="s">
        <v>2</v>
      </c>
      <c r="AU2" s="53"/>
      <c r="AV2" s="53" t="s">
        <v>3</v>
      </c>
      <c r="AW2" s="53"/>
      <c r="AX2" s="53" t="s">
        <v>4</v>
      </c>
      <c r="AY2" s="53"/>
      <c r="AZ2" s="73" t="s">
        <v>5</v>
      </c>
      <c r="BA2" s="73"/>
      <c r="BB2" s="53" t="s">
        <v>6</v>
      </c>
      <c r="BC2" s="53"/>
      <c r="BD2" s="53" t="s">
        <v>7</v>
      </c>
      <c r="BE2" s="53"/>
      <c r="BF2" s="53" t="s">
        <v>8</v>
      </c>
      <c r="BG2" s="53"/>
      <c r="BH2" s="73" t="s">
        <v>9</v>
      </c>
      <c r="BI2" s="73"/>
    </row>
    <row r="3" spans="1:63" ht="21" customHeight="1">
      <c r="A3" s="52">
        <v>1</v>
      </c>
      <c r="B3" s="54" t="s">
        <v>60</v>
      </c>
      <c r="C3" s="54"/>
      <c r="D3" s="54"/>
      <c r="E3" s="54"/>
      <c r="F3" s="56"/>
      <c r="G3" s="57"/>
      <c r="H3" s="57"/>
      <c r="I3" s="58"/>
      <c r="J3" s="14"/>
      <c r="K3" s="15"/>
      <c r="L3" s="16"/>
      <c r="M3" s="17"/>
      <c r="N3" s="14"/>
      <c r="O3" s="15"/>
      <c r="P3" s="16"/>
      <c r="Q3" s="17"/>
      <c r="R3" s="14"/>
      <c r="S3" s="15"/>
      <c r="T3" s="16"/>
      <c r="U3" s="17"/>
      <c r="V3" s="14"/>
      <c r="W3" s="15"/>
      <c r="X3" s="16"/>
      <c r="Y3" s="17"/>
      <c r="Z3" s="14"/>
      <c r="AA3" s="15"/>
      <c r="AB3" s="16"/>
      <c r="AC3" s="17"/>
      <c r="AD3" s="14"/>
      <c r="AE3" s="15"/>
      <c r="AF3" s="16"/>
      <c r="AG3" s="17"/>
      <c r="AH3" s="14" t="s">
        <v>0</v>
      </c>
      <c r="AI3" s="15">
        <v>2</v>
      </c>
      <c r="AJ3" s="16" t="s">
        <v>93</v>
      </c>
      <c r="AK3" s="17">
        <v>0</v>
      </c>
      <c r="AL3" s="40" t="s">
        <v>87</v>
      </c>
      <c r="AM3" s="48">
        <v>0</v>
      </c>
      <c r="AN3" s="49" t="s">
        <v>93</v>
      </c>
      <c r="AO3" s="50">
        <v>0</v>
      </c>
      <c r="AP3" s="40"/>
      <c r="AQ3" s="48"/>
      <c r="AR3" s="49"/>
      <c r="AS3" s="50"/>
      <c r="AT3" s="71">
        <f>COUNTIF(F3:AS4,"〇")</f>
        <v>1</v>
      </c>
      <c r="AU3" s="71"/>
      <c r="AV3" s="71">
        <f>COUNTIF(F3:AS4,"△")</f>
        <v>1</v>
      </c>
      <c r="AW3" s="71"/>
      <c r="AX3" s="71">
        <f>COUNTIF(F3:AS4,"●")</f>
        <v>0</v>
      </c>
      <c r="AY3" s="71"/>
      <c r="AZ3" s="74">
        <f>AT3*3+AV3</f>
        <v>4</v>
      </c>
      <c r="BA3" s="74"/>
      <c r="BB3" s="71">
        <f>AQ3+AQ4+AI3+AI4+AE3+AE4+AA3+AA4+W3+W4+S3+S4+O3+O4+K3+K4</f>
        <v>2</v>
      </c>
      <c r="BC3" s="71"/>
      <c r="BD3" s="71">
        <f>AS3+AS4+AK3+AK4+AG3+AG4+AC3+AC4+Y3+Y4+U3+U4+Q3+Q4+M3+M4</f>
        <v>0</v>
      </c>
      <c r="BE3" s="71"/>
      <c r="BF3" s="75">
        <f>BB3-BD3</f>
        <v>2</v>
      </c>
      <c r="BG3" s="75"/>
      <c r="BH3" s="74">
        <f>RANK(BK4,$BK$4:$BK$22)</f>
        <v>3</v>
      </c>
      <c r="BI3" s="74"/>
    </row>
    <row r="4" spans="1:63" ht="21" customHeight="1">
      <c r="A4" s="52"/>
      <c r="B4" s="54"/>
      <c r="C4" s="54"/>
      <c r="D4" s="54"/>
      <c r="E4" s="54"/>
      <c r="F4" s="59"/>
      <c r="G4" s="60"/>
      <c r="H4" s="60"/>
      <c r="I4" s="61"/>
      <c r="J4" s="18"/>
      <c r="K4" s="19"/>
      <c r="L4" s="20"/>
      <c r="M4" s="21"/>
      <c r="N4" s="18"/>
      <c r="O4" s="19"/>
      <c r="P4" s="20"/>
      <c r="Q4" s="21"/>
      <c r="R4" s="18"/>
      <c r="S4" s="19"/>
      <c r="T4" s="20"/>
      <c r="U4" s="21"/>
      <c r="V4" s="18"/>
      <c r="W4" s="19"/>
      <c r="X4" s="20"/>
      <c r="Y4" s="21"/>
      <c r="Z4" s="18"/>
      <c r="AA4" s="19"/>
      <c r="AB4" s="20"/>
      <c r="AC4" s="21"/>
      <c r="AD4" s="18"/>
      <c r="AE4" s="19"/>
      <c r="AF4" s="20"/>
      <c r="AG4" s="21"/>
      <c r="AH4" s="18"/>
      <c r="AI4" s="19"/>
      <c r="AJ4" s="20"/>
      <c r="AK4" s="21"/>
      <c r="AL4" s="44" t="s">
        <v>10</v>
      </c>
      <c r="AM4" s="45"/>
      <c r="AN4" s="46"/>
      <c r="AO4" s="47"/>
      <c r="AP4" s="44"/>
      <c r="AQ4" s="45"/>
      <c r="AR4" s="46"/>
      <c r="AS4" s="47"/>
      <c r="AT4" s="71"/>
      <c r="AU4" s="71"/>
      <c r="AV4" s="71"/>
      <c r="AW4" s="71"/>
      <c r="AX4" s="71"/>
      <c r="AY4" s="71"/>
      <c r="AZ4" s="74"/>
      <c r="BA4" s="74"/>
      <c r="BB4" s="71"/>
      <c r="BC4" s="71"/>
      <c r="BD4" s="71"/>
      <c r="BE4" s="71"/>
      <c r="BF4" s="75"/>
      <c r="BG4" s="75"/>
      <c r="BH4" s="74"/>
      <c r="BI4" s="74"/>
      <c r="BK4" s="13">
        <f>AZ3+BF3*0.01+BB3*0.001</f>
        <v>4.0219999999999994</v>
      </c>
    </row>
    <row r="5" spans="1:63" ht="21" customHeight="1">
      <c r="A5" s="52">
        <v>2</v>
      </c>
      <c r="B5" s="54" t="s">
        <v>61</v>
      </c>
      <c r="C5" s="54"/>
      <c r="D5" s="54"/>
      <c r="E5" s="54"/>
      <c r="F5" s="14"/>
      <c r="G5" s="22"/>
      <c r="H5" s="23"/>
      <c r="I5" s="24"/>
      <c r="J5" s="56"/>
      <c r="K5" s="57"/>
      <c r="L5" s="57"/>
      <c r="M5" s="58"/>
      <c r="N5" s="14"/>
      <c r="O5" s="22"/>
      <c r="P5" s="23"/>
      <c r="Q5" s="24"/>
      <c r="R5" s="14"/>
      <c r="S5" s="22"/>
      <c r="T5" s="23"/>
      <c r="U5" s="24"/>
      <c r="V5" s="14"/>
      <c r="W5" s="22"/>
      <c r="X5" s="23"/>
      <c r="Y5" s="24"/>
      <c r="Z5" s="14" t="s">
        <v>0</v>
      </c>
      <c r="AA5" s="22">
        <v>2</v>
      </c>
      <c r="AB5" s="23" t="s">
        <v>92</v>
      </c>
      <c r="AC5" s="24">
        <v>1</v>
      </c>
      <c r="AD5" s="14" t="s">
        <v>0</v>
      </c>
      <c r="AE5" s="22">
        <v>3</v>
      </c>
      <c r="AF5" s="23" t="s">
        <v>89</v>
      </c>
      <c r="AG5" s="24">
        <v>2</v>
      </c>
      <c r="AH5" s="14"/>
      <c r="AI5" s="22"/>
      <c r="AJ5" s="23"/>
      <c r="AK5" s="24"/>
      <c r="AL5" s="40" t="s">
        <v>10</v>
      </c>
      <c r="AM5" s="41"/>
      <c r="AN5" s="42"/>
      <c r="AO5" s="43"/>
      <c r="AP5" s="40"/>
      <c r="AQ5" s="41"/>
      <c r="AR5" s="42"/>
      <c r="AS5" s="43"/>
      <c r="AT5" s="71">
        <f t="shared" ref="AT5" si="0">COUNTIF(F5:AS6,"〇")</f>
        <v>2</v>
      </c>
      <c r="AU5" s="71"/>
      <c r="AV5" s="71">
        <f t="shared" ref="AV5" si="1">COUNTIF(F5:AS6,"△")</f>
        <v>0</v>
      </c>
      <c r="AW5" s="71"/>
      <c r="AX5" s="71">
        <f t="shared" ref="AX5" si="2">COUNTIF(F5:AS6,"●")</f>
        <v>0</v>
      </c>
      <c r="AY5" s="71"/>
      <c r="AZ5" s="74">
        <f t="shared" ref="AZ5" si="3">AT5*3+AV5</f>
        <v>6</v>
      </c>
      <c r="BA5" s="74"/>
      <c r="BB5" s="71">
        <f>AQ5+AQ6+AI5+AI6+AE5+AE6+AA5+AA6+W5+W6+S5+S6+O5+O6+G5+G6</f>
        <v>5</v>
      </c>
      <c r="BC5" s="71"/>
      <c r="BD5" s="71">
        <f>AS5+AS6+AK5+AK6+AG5+AG6+AC5+AC6+Y5+Y6+U5+U6+Q5+Q6+I5+I6</f>
        <v>3</v>
      </c>
      <c r="BE5" s="71"/>
      <c r="BF5" s="75">
        <f t="shared" ref="BF5" si="4">BB5-BD5</f>
        <v>2</v>
      </c>
      <c r="BG5" s="75"/>
      <c r="BH5" s="74">
        <f>RANK(BK6,$BK$4:$BK$22)</f>
        <v>2</v>
      </c>
      <c r="BI5" s="74"/>
    </row>
    <row r="6" spans="1:63" ht="21" customHeight="1">
      <c r="A6" s="52"/>
      <c r="B6" s="54"/>
      <c r="C6" s="54"/>
      <c r="D6" s="54"/>
      <c r="E6" s="54"/>
      <c r="F6" s="18"/>
      <c r="G6" s="19"/>
      <c r="H6" s="20"/>
      <c r="I6" s="21"/>
      <c r="J6" s="59"/>
      <c r="K6" s="60"/>
      <c r="L6" s="60"/>
      <c r="M6" s="61"/>
      <c r="N6" s="18"/>
      <c r="O6" s="19"/>
      <c r="P6" s="20"/>
      <c r="Q6" s="21"/>
      <c r="R6" s="18"/>
      <c r="S6" s="19"/>
      <c r="T6" s="20"/>
      <c r="U6" s="21"/>
      <c r="V6" s="18"/>
      <c r="W6" s="19"/>
      <c r="X6" s="20"/>
      <c r="Y6" s="21"/>
      <c r="Z6" s="18"/>
      <c r="AA6" s="19"/>
      <c r="AB6" s="20"/>
      <c r="AC6" s="21"/>
      <c r="AD6" s="18"/>
      <c r="AE6" s="19"/>
      <c r="AF6" s="20"/>
      <c r="AG6" s="21"/>
      <c r="AH6" s="18"/>
      <c r="AI6" s="19"/>
      <c r="AJ6" s="20"/>
      <c r="AK6" s="21"/>
      <c r="AL6" s="44" t="s">
        <v>10</v>
      </c>
      <c r="AM6" s="45"/>
      <c r="AN6" s="46"/>
      <c r="AO6" s="47"/>
      <c r="AP6" s="44"/>
      <c r="AQ6" s="45"/>
      <c r="AR6" s="46"/>
      <c r="AS6" s="47"/>
      <c r="AT6" s="71"/>
      <c r="AU6" s="71"/>
      <c r="AV6" s="71"/>
      <c r="AW6" s="71"/>
      <c r="AX6" s="71"/>
      <c r="AY6" s="71"/>
      <c r="AZ6" s="74"/>
      <c r="BA6" s="74"/>
      <c r="BB6" s="71"/>
      <c r="BC6" s="71"/>
      <c r="BD6" s="71"/>
      <c r="BE6" s="71"/>
      <c r="BF6" s="75"/>
      <c r="BG6" s="75"/>
      <c r="BH6" s="74"/>
      <c r="BI6" s="74"/>
      <c r="BK6" s="13">
        <f>AZ5+BF5*0.01+BB5*0.001</f>
        <v>6.0249999999999995</v>
      </c>
    </row>
    <row r="7" spans="1:63" ht="21" customHeight="1">
      <c r="A7" s="52">
        <v>3</v>
      </c>
      <c r="B7" s="54" t="s">
        <v>62</v>
      </c>
      <c r="C7" s="54"/>
      <c r="D7" s="54"/>
      <c r="E7" s="54"/>
      <c r="F7" s="14"/>
      <c r="G7" s="22"/>
      <c r="H7" s="23"/>
      <c r="I7" s="24"/>
      <c r="J7" s="14"/>
      <c r="K7" s="22"/>
      <c r="L7" s="23"/>
      <c r="M7" s="24"/>
      <c r="N7" s="62"/>
      <c r="O7" s="63"/>
      <c r="P7" s="63"/>
      <c r="Q7" s="64"/>
      <c r="R7" s="14"/>
      <c r="S7" s="22"/>
      <c r="T7" s="23"/>
      <c r="U7" s="24"/>
      <c r="V7" s="14" t="s">
        <v>0</v>
      </c>
      <c r="W7" s="22">
        <v>4</v>
      </c>
      <c r="X7" s="23" t="s">
        <v>92</v>
      </c>
      <c r="Y7" s="24">
        <v>0</v>
      </c>
      <c r="Z7" s="14" t="s">
        <v>0</v>
      </c>
      <c r="AA7" s="22">
        <v>4</v>
      </c>
      <c r="AB7" s="23" t="s">
        <v>91</v>
      </c>
      <c r="AC7" s="24">
        <v>1</v>
      </c>
      <c r="AD7" s="14"/>
      <c r="AE7" s="22"/>
      <c r="AF7" s="23"/>
      <c r="AG7" s="24"/>
      <c r="AH7" s="14"/>
      <c r="AI7" s="22"/>
      <c r="AJ7" s="23"/>
      <c r="AK7" s="24"/>
      <c r="AL7" s="40" t="s">
        <v>10</v>
      </c>
      <c r="AM7" s="41"/>
      <c r="AN7" s="42"/>
      <c r="AO7" s="43"/>
      <c r="AP7" s="40"/>
      <c r="AQ7" s="41"/>
      <c r="AR7" s="42"/>
      <c r="AS7" s="43"/>
      <c r="AT7" s="71">
        <f t="shared" ref="AT7" si="5">COUNTIF(F7:AS8,"〇")</f>
        <v>2</v>
      </c>
      <c r="AU7" s="71"/>
      <c r="AV7" s="71">
        <f t="shared" ref="AV7" si="6">COUNTIF(F7:AS8,"△")</f>
        <v>0</v>
      </c>
      <c r="AW7" s="71"/>
      <c r="AX7" s="71">
        <f t="shared" ref="AX7" si="7">COUNTIF(F7:AS8,"●")</f>
        <v>0</v>
      </c>
      <c r="AY7" s="71"/>
      <c r="AZ7" s="74">
        <f t="shared" ref="AZ7" si="8">AT7*3+AV7</f>
        <v>6</v>
      </c>
      <c r="BA7" s="74"/>
      <c r="BB7" s="71">
        <f>AQ7+AQ8+AI7+AI8+AE7+AE8+AA7+AA8+W7+W8+S7+S8+K7+K8+G7+G8</f>
        <v>8</v>
      </c>
      <c r="BC7" s="71"/>
      <c r="BD7" s="71">
        <f>AS7+AS8+AK7+AK8+AG7+AG8+AC7+AC8+Y7+Y8+U7+U8+M7+M8+I7+I8</f>
        <v>1</v>
      </c>
      <c r="BE7" s="71"/>
      <c r="BF7" s="75">
        <f t="shared" ref="BF7" si="9">BB7-BD7</f>
        <v>7</v>
      </c>
      <c r="BG7" s="75"/>
      <c r="BH7" s="74">
        <f t="shared" ref="BH7" si="10">RANK(BK8,$BK$4:$BK$22)</f>
        <v>1</v>
      </c>
      <c r="BI7" s="74"/>
    </row>
    <row r="8" spans="1:63" ht="21" customHeight="1">
      <c r="A8" s="52"/>
      <c r="B8" s="54"/>
      <c r="C8" s="54"/>
      <c r="D8" s="54"/>
      <c r="E8" s="54"/>
      <c r="F8" s="18"/>
      <c r="G8" s="19"/>
      <c r="H8" s="20"/>
      <c r="I8" s="21"/>
      <c r="J8" s="18"/>
      <c r="K8" s="19"/>
      <c r="L8" s="20"/>
      <c r="M8" s="21"/>
      <c r="N8" s="59"/>
      <c r="O8" s="60"/>
      <c r="P8" s="60"/>
      <c r="Q8" s="61"/>
      <c r="R8" s="18"/>
      <c r="S8" s="19"/>
      <c r="T8" s="20"/>
      <c r="U8" s="21"/>
      <c r="V8" s="18"/>
      <c r="W8" s="19"/>
      <c r="X8" s="20"/>
      <c r="Y8" s="21"/>
      <c r="Z8" s="18"/>
      <c r="AA8" s="19"/>
      <c r="AB8" s="20"/>
      <c r="AC8" s="21"/>
      <c r="AD8" s="18"/>
      <c r="AE8" s="19"/>
      <c r="AF8" s="20"/>
      <c r="AG8" s="21"/>
      <c r="AH8" s="18"/>
      <c r="AI8" s="19"/>
      <c r="AJ8" s="20"/>
      <c r="AK8" s="21"/>
      <c r="AL8" s="44" t="s">
        <v>10</v>
      </c>
      <c r="AM8" s="45"/>
      <c r="AN8" s="46"/>
      <c r="AO8" s="47"/>
      <c r="AP8" s="44"/>
      <c r="AQ8" s="45"/>
      <c r="AR8" s="46"/>
      <c r="AS8" s="47"/>
      <c r="AT8" s="71"/>
      <c r="AU8" s="71"/>
      <c r="AV8" s="71"/>
      <c r="AW8" s="71"/>
      <c r="AX8" s="71"/>
      <c r="AY8" s="71"/>
      <c r="AZ8" s="74"/>
      <c r="BA8" s="74"/>
      <c r="BB8" s="71"/>
      <c r="BC8" s="71"/>
      <c r="BD8" s="71"/>
      <c r="BE8" s="71"/>
      <c r="BF8" s="75"/>
      <c r="BG8" s="75"/>
      <c r="BH8" s="74"/>
      <c r="BI8" s="74"/>
      <c r="BK8" s="13">
        <f t="shared" ref="BK8" si="11">AZ7+BF7*0.01+BB7*0.001</f>
        <v>6.0780000000000003</v>
      </c>
    </row>
    <row r="9" spans="1:63" ht="21" customHeight="1">
      <c r="A9" s="52">
        <v>4</v>
      </c>
      <c r="B9" s="54" t="s">
        <v>63</v>
      </c>
      <c r="C9" s="54"/>
      <c r="D9" s="54"/>
      <c r="E9" s="54"/>
      <c r="F9" s="14"/>
      <c r="G9" s="22"/>
      <c r="H9" s="23"/>
      <c r="I9" s="24"/>
      <c r="J9" s="14"/>
      <c r="K9" s="22"/>
      <c r="L9" s="23"/>
      <c r="M9" s="24"/>
      <c r="N9" s="14"/>
      <c r="O9" s="22"/>
      <c r="P9" s="23"/>
      <c r="Q9" s="24"/>
      <c r="R9" s="62"/>
      <c r="S9" s="63"/>
      <c r="T9" s="63"/>
      <c r="U9" s="64"/>
      <c r="V9" s="14" t="s">
        <v>0</v>
      </c>
      <c r="W9" s="22">
        <v>2</v>
      </c>
      <c r="X9" s="23" t="s">
        <v>88</v>
      </c>
      <c r="Y9" s="24">
        <v>1</v>
      </c>
      <c r="Z9" s="14"/>
      <c r="AA9" s="22"/>
      <c r="AB9" s="23"/>
      <c r="AC9" s="24"/>
      <c r="AD9" s="14"/>
      <c r="AE9" s="22"/>
      <c r="AF9" s="23"/>
      <c r="AG9" s="24"/>
      <c r="AH9" s="14"/>
      <c r="AI9" s="22"/>
      <c r="AJ9" s="23"/>
      <c r="AK9" s="24"/>
      <c r="AL9" s="40" t="s">
        <v>14</v>
      </c>
      <c r="AM9" s="41">
        <v>0</v>
      </c>
      <c r="AN9" s="42" t="s">
        <v>92</v>
      </c>
      <c r="AO9" s="43">
        <v>5</v>
      </c>
      <c r="AP9" s="40"/>
      <c r="AQ9" s="41"/>
      <c r="AR9" s="42"/>
      <c r="AS9" s="43"/>
      <c r="AT9" s="71">
        <f t="shared" ref="AT9" si="12">COUNTIF(F9:AS10,"〇")</f>
        <v>1</v>
      </c>
      <c r="AU9" s="71"/>
      <c r="AV9" s="71">
        <f t="shared" ref="AV9" si="13">COUNTIF(F9:AS10,"△")</f>
        <v>0</v>
      </c>
      <c r="AW9" s="71"/>
      <c r="AX9" s="71">
        <f t="shared" ref="AX9" si="14">COUNTIF(F9:AS10,"●")</f>
        <v>1</v>
      </c>
      <c r="AY9" s="71"/>
      <c r="AZ9" s="74">
        <f t="shared" ref="AZ9" si="15">AT9*3+AV9</f>
        <v>3</v>
      </c>
      <c r="BA9" s="74"/>
      <c r="BB9" s="71">
        <f>AQ9+AQ10+AI9+AI10+AE9+AE10+AA9+AA10+W9+W10+O9+O10+K9+K10+G9+G10</f>
        <v>2</v>
      </c>
      <c r="BC9" s="71"/>
      <c r="BD9" s="71">
        <f>AS9+AS10+AK9+AK10+AG9+AG10+AC9+AC10+Y9+Y10+Q9+Q10+M9+M10+I9+I10</f>
        <v>1</v>
      </c>
      <c r="BE9" s="71"/>
      <c r="BF9" s="75">
        <f t="shared" ref="BF9" si="16">BB9-BD9</f>
        <v>1</v>
      </c>
      <c r="BG9" s="75"/>
      <c r="BH9" s="74">
        <f t="shared" ref="BH9" si="17">RANK(BK10,$BK$4:$BK$22)</f>
        <v>4</v>
      </c>
      <c r="BI9" s="74"/>
    </row>
    <row r="10" spans="1:63" ht="21" customHeight="1">
      <c r="A10" s="52"/>
      <c r="B10" s="54"/>
      <c r="C10" s="54"/>
      <c r="D10" s="54"/>
      <c r="E10" s="54"/>
      <c r="F10" s="18"/>
      <c r="G10" s="19"/>
      <c r="H10" s="20"/>
      <c r="I10" s="21"/>
      <c r="J10" s="18"/>
      <c r="K10" s="19"/>
      <c r="L10" s="20"/>
      <c r="M10" s="21"/>
      <c r="N10" s="18"/>
      <c r="O10" s="19"/>
      <c r="P10" s="20"/>
      <c r="Q10" s="21"/>
      <c r="R10" s="59"/>
      <c r="S10" s="60"/>
      <c r="T10" s="60"/>
      <c r="U10" s="61"/>
      <c r="V10" s="18"/>
      <c r="W10" s="19"/>
      <c r="X10" s="20"/>
      <c r="Y10" s="21"/>
      <c r="Z10" s="18"/>
      <c r="AA10" s="19"/>
      <c r="AB10" s="20"/>
      <c r="AC10" s="21"/>
      <c r="AD10" s="18"/>
      <c r="AE10" s="19"/>
      <c r="AF10" s="20"/>
      <c r="AG10" s="21"/>
      <c r="AH10" s="18"/>
      <c r="AI10" s="19"/>
      <c r="AJ10" s="20"/>
      <c r="AK10" s="21"/>
      <c r="AL10" s="44" t="s">
        <v>10</v>
      </c>
      <c r="AM10" s="45"/>
      <c r="AN10" s="46"/>
      <c r="AO10" s="47"/>
      <c r="AP10" s="44"/>
      <c r="AQ10" s="45"/>
      <c r="AR10" s="46"/>
      <c r="AS10" s="47"/>
      <c r="AT10" s="71"/>
      <c r="AU10" s="71"/>
      <c r="AV10" s="71"/>
      <c r="AW10" s="71"/>
      <c r="AX10" s="71"/>
      <c r="AY10" s="71"/>
      <c r="AZ10" s="74"/>
      <c r="BA10" s="74"/>
      <c r="BB10" s="71"/>
      <c r="BC10" s="71"/>
      <c r="BD10" s="71"/>
      <c r="BE10" s="71"/>
      <c r="BF10" s="75"/>
      <c r="BG10" s="75"/>
      <c r="BH10" s="74"/>
      <c r="BI10" s="74"/>
      <c r="BK10" s="13">
        <f t="shared" ref="BK10" si="18">AZ9+BF9*0.01+BB9*0.001</f>
        <v>3.0119999999999996</v>
      </c>
    </row>
    <row r="11" spans="1:63" ht="21" customHeight="1">
      <c r="A11" s="52">
        <v>5</v>
      </c>
      <c r="B11" s="54" t="s">
        <v>64</v>
      </c>
      <c r="C11" s="54"/>
      <c r="D11" s="54"/>
      <c r="E11" s="54"/>
      <c r="F11" s="14"/>
      <c r="G11" s="22"/>
      <c r="H11" s="23"/>
      <c r="I11" s="24"/>
      <c r="J11" s="14"/>
      <c r="K11" s="22"/>
      <c r="L11" s="23"/>
      <c r="M11" s="24"/>
      <c r="N11" s="14" t="s">
        <v>14</v>
      </c>
      <c r="O11" s="22">
        <v>0</v>
      </c>
      <c r="P11" s="23" t="s">
        <v>94</v>
      </c>
      <c r="Q11" s="24">
        <v>4</v>
      </c>
      <c r="R11" s="14" t="s">
        <v>14</v>
      </c>
      <c r="S11" s="22">
        <v>1</v>
      </c>
      <c r="T11" s="23" t="s">
        <v>88</v>
      </c>
      <c r="U11" s="24">
        <v>2</v>
      </c>
      <c r="V11" s="62"/>
      <c r="W11" s="63"/>
      <c r="X11" s="63"/>
      <c r="Y11" s="64"/>
      <c r="Z11" s="14"/>
      <c r="AA11" s="22"/>
      <c r="AB11" s="23"/>
      <c r="AC11" s="24"/>
      <c r="AD11" s="14"/>
      <c r="AE11" s="22"/>
      <c r="AF11" s="23"/>
      <c r="AG11" s="24"/>
      <c r="AH11" s="14"/>
      <c r="AI11" s="22"/>
      <c r="AJ11" s="23"/>
      <c r="AK11" s="24"/>
      <c r="AL11" s="40" t="s">
        <v>10</v>
      </c>
      <c r="AM11" s="41"/>
      <c r="AN11" s="42"/>
      <c r="AO11" s="43"/>
      <c r="AP11" s="40"/>
      <c r="AQ11" s="41"/>
      <c r="AR11" s="42"/>
      <c r="AS11" s="43"/>
      <c r="AT11" s="71">
        <f t="shared" ref="AT11" si="19">COUNTIF(F11:AS12,"〇")</f>
        <v>0</v>
      </c>
      <c r="AU11" s="71"/>
      <c r="AV11" s="71">
        <f t="shared" ref="AV11" si="20">COUNTIF(F11:AS12,"△")</f>
        <v>0</v>
      </c>
      <c r="AW11" s="71"/>
      <c r="AX11" s="71">
        <f t="shared" ref="AX11" si="21">COUNTIF(F11:AS12,"●")</f>
        <v>2</v>
      </c>
      <c r="AY11" s="71"/>
      <c r="AZ11" s="74">
        <f t="shared" ref="AZ11" si="22">AT11*3+AV11</f>
        <v>0</v>
      </c>
      <c r="BA11" s="74"/>
      <c r="BB11" s="71">
        <f>AQ11+AQ12+AI11+AI12+AE11+AE12+AA11+AA12+S11+S12+O11+O12+K11+K12+G11+G12</f>
        <v>1</v>
      </c>
      <c r="BC11" s="71"/>
      <c r="BD11" s="71">
        <f>AS11+AS12+AK11+AK12+AG11+AG12+AC11+AC12+U11+U12+Q11+Q12+M11+M12+I11+I12</f>
        <v>6</v>
      </c>
      <c r="BE11" s="71"/>
      <c r="BF11" s="75">
        <f t="shared" ref="BF11" si="23">BB11-BD11</f>
        <v>-5</v>
      </c>
      <c r="BG11" s="75"/>
      <c r="BH11" s="74">
        <f t="shared" ref="BH11" si="24">RANK(BK12,$BK$4:$BK$22)</f>
        <v>8</v>
      </c>
      <c r="BI11" s="74"/>
    </row>
    <row r="12" spans="1:63" ht="21" customHeight="1">
      <c r="A12" s="52"/>
      <c r="B12" s="54"/>
      <c r="C12" s="54"/>
      <c r="D12" s="54"/>
      <c r="E12" s="54"/>
      <c r="F12" s="18"/>
      <c r="G12" s="19"/>
      <c r="H12" s="20"/>
      <c r="I12" s="21"/>
      <c r="J12" s="18"/>
      <c r="K12" s="19"/>
      <c r="L12" s="20"/>
      <c r="M12" s="21"/>
      <c r="N12" s="18"/>
      <c r="O12" s="19"/>
      <c r="P12" s="20"/>
      <c r="Q12" s="21"/>
      <c r="R12" s="18"/>
      <c r="S12" s="19"/>
      <c r="T12" s="20"/>
      <c r="U12" s="21"/>
      <c r="V12" s="59"/>
      <c r="W12" s="60"/>
      <c r="X12" s="60"/>
      <c r="Y12" s="61"/>
      <c r="Z12" s="18"/>
      <c r="AA12" s="19"/>
      <c r="AB12" s="20"/>
      <c r="AC12" s="21"/>
      <c r="AD12" s="18"/>
      <c r="AE12" s="19"/>
      <c r="AF12" s="20"/>
      <c r="AG12" s="21"/>
      <c r="AH12" s="18"/>
      <c r="AI12" s="19"/>
      <c r="AJ12" s="20"/>
      <c r="AK12" s="21"/>
      <c r="AL12" s="44" t="s">
        <v>10</v>
      </c>
      <c r="AM12" s="45"/>
      <c r="AN12" s="46"/>
      <c r="AO12" s="47"/>
      <c r="AP12" s="44"/>
      <c r="AQ12" s="45"/>
      <c r="AR12" s="46"/>
      <c r="AS12" s="47"/>
      <c r="AT12" s="71"/>
      <c r="AU12" s="71"/>
      <c r="AV12" s="71"/>
      <c r="AW12" s="71"/>
      <c r="AX12" s="71"/>
      <c r="AY12" s="71"/>
      <c r="AZ12" s="74"/>
      <c r="BA12" s="74"/>
      <c r="BB12" s="71"/>
      <c r="BC12" s="71"/>
      <c r="BD12" s="71"/>
      <c r="BE12" s="71"/>
      <c r="BF12" s="75"/>
      <c r="BG12" s="75"/>
      <c r="BH12" s="74"/>
      <c r="BI12" s="74"/>
      <c r="BK12" s="13">
        <f t="shared" ref="BK12" si="25">AZ11+BF11*0.01+BB11*0.001</f>
        <v>-4.9000000000000002E-2</v>
      </c>
    </row>
    <row r="13" spans="1:63" ht="21" customHeight="1">
      <c r="A13" s="52">
        <v>6</v>
      </c>
      <c r="B13" s="54" t="s">
        <v>65</v>
      </c>
      <c r="C13" s="54"/>
      <c r="D13" s="54"/>
      <c r="E13" s="54"/>
      <c r="F13" s="14"/>
      <c r="G13" s="22"/>
      <c r="H13" s="23"/>
      <c r="I13" s="24"/>
      <c r="J13" s="14" t="s">
        <v>14</v>
      </c>
      <c r="K13" s="22">
        <v>1</v>
      </c>
      <c r="L13" s="23" t="s">
        <v>92</v>
      </c>
      <c r="M13" s="24">
        <v>2</v>
      </c>
      <c r="N13" s="14" t="s">
        <v>14</v>
      </c>
      <c r="O13" s="22">
        <v>1</v>
      </c>
      <c r="P13" s="23" t="s">
        <v>92</v>
      </c>
      <c r="Q13" s="24">
        <v>4</v>
      </c>
      <c r="R13" s="14"/>
      <c r="S13" s="22"/>
      <c r="T13" s="23"/>
      <c r="U13" s="24"/>
      <c r="V13" s="14"/>
      <c r="W13" s="22"/>
      <c r="X13" s="23"/>
      <c r="Y13" s="24"/>
      <c r="Z13" s="62"/>
      <c r="AA13" s="63"/>
      <c r="AB13" s="63"/>
      <c r="AC13" s="64"/>
      <c r="AD13" s="14"/>
      <c r="AE13" s="22"/>
      <c r="AF13" s="23"/>
      <c r="AG13" s="24"/>
      <c r="AH13" s="14"/>
      <c r="AI13" s="22"/>
      <c r="AJ13" s="23"/>
      <c r="AK13" s="24"/>
      <c r="AL13" s="40" t="s">
        <v>10</v>
      </c>
      <c r="AM13" s="41"/>
      <c r="AN13" s="42"/>
      <c r="AO13" s="43"/>
      <c r="AP13" s="40"/>
      <c r="AQ13" s="41"/>
      <c r="AR13" s="42"/>
      <c r="AS13" s="43"/>
      <c r="AT13" s="71">
        <f t="shared" ref="AT13" si="26">COUNTIF(F13:AS14,"〇")</f>
        <v>0</v>
      </c>
      <c r="AU13" s="71"/>
      <c r="AV13" s="71">
        <f t="shared" ref="AV13" si="27">COUNTIF(F13:AS14,"△")</f>
        <v>0</v>
      </c>
      <c r="AW13" s="71"/>
      <c r="AX13" s="71">
        <f t="shared" ref="AX13" si="28">COUNTIF(F13:AS14,"●")</f>
        <v>2</v>
      </c>
      <c r="AY13" s="71"/>
      <c r="AZ13" s="74">
        <f t="shared" ref="AZ13" si="29">AT13*3+AV13</f>
        <v>0</v>
      </c>
      <c r="BA13" s="74"/>
      <c r="BB13" s="71">
        <f>AQ13+AQ14+AI13+AI14+AE13+AE14+W13+W14+S13+S14+O13+O14+K13+K14+G13+G14</f>
        <v>2</v>
      </c>
      <c r="BC13" s="71"/>
      <c r="BD13" s="71">
        <f>AS13+AS14+AK13+AK14+AG13+AG14+Y13+Y14+U13+U14+Q13+Q14+M13+M14+I13+I14</f>
        <v>6</v>
      </c>
      <c r="BE13" s="71"/>
      <c r="BF13" s="75">
        <f t="shared" ref="BF13" si="30">BB13-BD13</f>
        <v>-4</v>
      </c>
      <c r="BG13" s="75"/>
      <c r="BH13" s="74">
        <f t="shared" ref="BH13" si="31">RANK(BK14,$BK$4:$BK$22)</f>
        <v>7</v>
      </c>
      <c r="BI13" s="74"/>
    </row>
    <row r="14" spans="1:63" ht="21" customHeight="1">
      <c r="A14" s="52"/>
      <c r="B14" s="54"/>
      <c r="C14" s="54"/>
      <c r="D14" s="54"/>
      <c r="E14" s="54"/>
      <c r="F14" s="18"/>
      <c r="G14" s="19"/>
      <c r="H14" s="20"/>
      <c r="I14" s="21"/>
      <c r="J14" s="18"/>
      <c r="K14" s="19"/>
      <c r="L14" s="20"/>
      <c r="M14" s="21"/>
      <c r="N14" s="18"/>
      <c r="O14" s="19"/>
      <c r="P14" s="20"/>
      <c r="Q14" s="21"/>
      <c r="R14" s="18"/>
      <c r="S14" s="19"/>
      <c r="T14" s="20"/>
      <c r="U14" s="21"/>
      <c r="V14" s="18"/>
      <c r="W14" s="19"/>
      <c r="X14" s="20"/>
      <c r="Y14" s="21"/>
      <c r="Z14" s="59"/>
      <c r="AA14" s="60"/>
      <c r="AB14" s="60"/>
      <c r="AC14" s="61"/>
      <c r="AD14" s="18"/>
      <c r="AE14" s="19"/>
      <c r="AF14" s="20"/>
      <c r="AG14" s="21"/>
      <c r="AH14" s="18"/>
      <c r="AI14" s="19"/>
      <c r="AJ14" s="20"/>
      <c r="AK14" s="21"/>
      <c r="AL14" s="44" t="s">
        <v>10</v>
      </c>
      <c r="AM14" s="45"/>
      <c r="AN14" s="46"/>
      <c r="AO14" s="47"/>
      <c r="AP14" s="44"/>
      <c r="AQ14" s="45"/>
      <c r="AR14" s="46"/>
      <c r="AS14" s="47"/>
      <c r="AT14" s="71"/>
      <c r="AU14" s="71"/>
      <c r="AV14" s="71"/>
      <c r="AW14" s="71"/>
      <c r="AX14" s="71"/>
      <c r="AY14" s="71"/>
      <c r="AZ14" s="74"/>
      <c r="BA14" s="74"/>
      <c r="BB14" s="71"/>
      <c r="BC14" s="71"/>
      <c r="BD14" s="71"/>
      <c r="BE14" s="71"/>
      <c r="BF14" s="75"/>
      <c r="BG14" s="75"/>
      <c r="BH14" s="74"/>
      <c r="BI14" s="74"/>
      <c r="BK14" s="13">
        <f t="shared" ref="BK14" si="32">AZ13+BF13*0.01+BB13*0.001</f>
        <v>-3.7999999999999999E-2</v>
      </c>
    </row>
    <row r="15" spans="1:63" ht="21" customHeight="1">
      <c r="A15" s="52">
        <v>7</v>
      </c>
      <c r="B15" s="54" t="s">
        <v>67</v>
      </c>
      <c r="C15" s="54"/>
      <c r="D15" s="54"/>
      <c r="E15" s="54"/>
      <c r="F15" s="14"/>
      <c r="G15" s="22"/>
      <c r="H15" s="23"/>
      <c r="I15" s="24"/>
      <c r="J15" s="14" t="s">
        <v>14</v>
      </c>
      <c r="K15" s="22">
        <v>2</v>
      </c>
      <c r="L15" s="23" t="s">
        <v>89</v>
      </c>
      <c r="M15" s="24">
        <v>3</v>
      </c>
      <c r="N15" s="14"/>
      <c r="O15" s="22"/>
      <c r="P15" s="23"/>
      <c r="Q15" s="24"/>
      <c r="R15" s="14"/>
      <c r="S15" s="22"/>
      <c r="T15" s="23"/>
      <c r="U15" s="24"/>
      <c r="V15" s="14"/>
      <c r="W15" s="22"/>
      <c r="X15" s="23"/>
      <c r="Y15" s="24"/>
      <c r="Z15" s="14"/>
      <c r="AA15" s="22"/>
      <c r="AB15" s="23"/>
      <c r="AC15" s="24"/>
      <c r="AD15" s="62"/>
      <c r="AE15" s="63"/>
      <c r="AF15" s="63"/>
      <c r="AG15" s="64"/>
      <c r="AH15" s="14"/>
      <c r="AI15" s="22"/>
      <c r="AJ15" s="23"/>
      <c r="AK15" s="24"/>
      <c r="AL15" s="40" t="s">
        <v>10</v>
      </c>
      <c r="AM15" s="41"/>
      <c r="AN15" s="42"/>
      <c r="AO15" s="43"/>
      <c r="AP15" s="40"/>
      <c r="AQ15" s="41"/>
      <c r="AR15" s="42"/>
      <c r="AS15" s="43"/>
      <c r="AT15" s="71">
        <f t="shared" ref="AT15" si="33">COUNTIF(F15:AS16,"〇")</f>
        <v>0</v>
      </c>
      <c r="AU15" s="71"/>
      <c r="AV15" s="71">
        <f t="shared" ref="AV15" si="34">COUNTIF(F15:AS16,"△")</f>
        <v>0</v>
      </c>
      <c r="AW15" s="71"/>
      <c r="AX15" s="71">
        <f t="shared" ref="AX15" si="35">COUNTIF(F15:AS16,"●")</f>
        <v>1</v>
      </c>
      <c r="AY15" s="71"/>
      <c r="AZ15" s="74">
        <f t="shared" ref="AZ15" si="36">AT15*3+AV15</f>
        <v>0</v>
      </c>
      <c r="BA15" s="74"/>
      <c r="BB15" s="71">
        <f>AQ15+AQ16+AI15+AI16+AA15+AA16+W15+W16+S15+S16+O15+O16+K15+K16+G15+G16</f>
        <v>2</v>
      </c>
      <c r="BC15" s="71"/>
      <c r="BD15" s="71">
        <f>AS15+AS16+AK15+AK16+AC15+AC16+Y15+Y16+U15+U16+Q15+Q16+M15+M16+I15+I16</f>
        <v>3</v>
      </c>
      <c r="BE15" s="71"/>
      <c r="BF15" s="75">
        <f t="shared" ref="BF15" si="37">BB15-BD15</f>
        <v>-1</v>
      </c>
      <c r="BG15" s="75"/>
      <c r="BH15" s="74">
        <f t="shared" ref="BH15" si="38">RANK(BK16,$BK$4:$BK$22)</f>
        <v>5</v>
      </c>
      <c r="BI15" s="74"/>
    </row>
    <row r="16" spans="1:63" ht="21" customHeight="1">
      <c r="A16" s="52"/>
      <c r="B16" s="54"/>
      <c r="C16" s="54"/>
      <c r="D16" s="54"/>
      <c r="E16" s="54"/>
      <c r="F16" s="18"/>
      <c r="G16" s="19"/>
      <c r="H16" s="20"/>
      <c r="I16" s="21"/>
      <c r="J16" s="18"/>
      <c r="K16" s="19"/>
      <c r="L16" s="20"/>
      <c r="M16" s="21"/>
      <c r="N16" s="18"/>
      <c r="O16" s="19"/>
      <c r="P16" s="20"/>
      <c r="Q16" s="21"/>
      <c r="R16" s="18"/>
      <c r="S16" s="19"/>
      <c r="T16" s="20"/>
      <c r="U16" s="21"/>
      <c r="V16" s="18"/>
      <c r="W16" s="19"/>
      <c r="X16" s="20"/>
      <c r="Y16" s="21"/>
      <c r="Z16" s="18"/>
      <c r="AA16" s="19"/>
      <c r="AB16" s="20"/>
      <c r="AC16" s="21"/>
      <c r="AD16" s="59"/>
      <c r="AE16" s="60"/>
      <c r="AF16" s="60"/>
      <c r="AG16" s="61"/>
      <c r="AH16" s="18"/>
      <c r="AI16" s="19"/>
      <c r="AJ16" s="20"/>
      <c r="AK16" s="21"/>
      <c r="AL16" s="44" t="s">
        <v>10</v>
      </c>
      <c r="AM16" s="45"/>
      <c r="AN16" s="46"/>
      <c r="AO16" s="47"/>
      <c r="AP16" s="44"/>
      <c r="AQ16" s="45"/>
      <c r="AR16" s="46"/>
      <c r="AS16" s="47"/>
      <c r="AT16" s="71"/>
      <c r="AU16" s="71"/>
      <c r="AV16" s="71"/>
      <c r="AW16" s="71"/>
      <c r="AX16" s="71"/>
      <c r="AY16" s="71"/>
      <c r="AZ16" s="74"/>
      <c r="BA16" s="74"/>
      <c r="BB16" s="71"/>
      <c r="BC16" s="71"/>
      <c r="BD16" s="71"/>
      <c r="BE16" s="71"/>
      <c r="BF16" s="75"/>
      <c r="BG16" s="75"/>
      <c r="BH16" s="74"/>
      <c r="BI16" s="74"/>
      <c r="BK16" s="13">
        <f t="shared" ref="BK16" si="39">AZ15+BF15*0.01+BB15*0.001</f>
        <v>-8.0000000000000002E-3</v>
      </c>
    </row>
    <row r="17" spans="1:63" ht="21" customHeight="1">
      <c r="A17" s="52">
        <v>8</v>
      </c>
      <c r="B17" s="54" t="s">
        <v>68</v>
      </c>
      <c r="C17" s="54"/>
      <c r="D17" s="54"/>
      <c r="E17" s="54"/>
      <c r="F17" s="14" t="s">
        <v>14</v>
      </c>
      <c r="G17" s="22">
        <v>0</v>
      </c>
      <c r="H17" s="23" t="s">
        <v>92</v>
      </c>
      <c r="I17" s="24">
        <v>2</v>
      </c>
      <c r="J17" s="14"/>
      <c r="K17" s="22"/>
      <c r="L17" s="23"/>
      <c r="M17" s="24"/>
      <c r="N17" s="14"/>
      <c r="O17" s="22"/>
      <c r="P17" s="23"/>
      <c r="Q17" s="24"/>
      <c r="R17" s="14"/>
      <c r="S17" s="22"/>
      <c r="T17" s="23"/>
      <c r="U17" s="24"/>
      <c r="V17" s="14"/>
      <c r="W17" s="22"/>
      <c r="X17" s="23"/>
      <c r="Y17" s="24"/>
      <c r="Z17" s="14"/>
      <c r="AA17" s="22"/>
      <c r="AB17" s="23"/>
      <c r="AC17" s="24"/>
      <c r="AD17" s="14"/>
      <c r="AE17" s="22"/>
      <c r="AF17" s="23"/>
      <c r="AG17" s="24"/>
      <c r="AH17" s="62"/>
      <c r="AI17" s="63"/>
      <c r="AJ17" s="63"/>
      <c r="AK17" s="64"/>
      <c r="AL17" s="40" t="s">
        <v>10</v>
      </c>
      <c r="AM17" s="41"/>
      <c r="AN17" s="42"/>
      <c r="AO17" s="43"/>
      <c r="AP17" s="40"/>
      <c r="AQ17" s="41"/>
      <c r="AR17" s="42"/>
      <c r="AS17" s="43"/>
      <c r="AT17" s="71">
        <f t="shared" ref="AT17" si="40">COUNTIF(F17:AS18,"〇")</f>
        <v>0</v>
      </c>
      <c r="AU17" s="71"/>
      <c r="AV17" s="71">
        <f t="shared" ref="AV17" si="41">COUNTIF(F17:AS18,"△")</f>
        <v>0</v>
      </c>
      <c r="AW17" s="71"/>
      <c r="AX17" s="71">
        <f t="shared" ref="AX17" si="42">COUNTIF(F17:AS18,"●")</f>
        <v>1</v>
      </c>
      <c r="AY17" s="71"/>
      <c r="AZ17" s="74">
        <f t="shared" ref="AZ17" si="43">AT17*3+AV17</f>
        <v>0</v>
      </c>
      <c r="BA17" s="74"/>
      <c r="BB17" s="71">
        <f>AQ17+AQ18+AE17+AE18+AA17+AA18+W17+W18+S17+S18+O17+O18+K17+K18+G17+G18</f>
        <v>0</v>
      </c>
      <c r="BC17" s="71"/>
      <c r="BD17" s="71">
        <f>AS17+AS18+AG17+AG18+AC17+AC18+Y17+Y18+U17+U18+Q17+Q18+M17+M18+I17+I18</f>
        <v>2</v>
      </c>
      <c r="BE17" s="71"/>
      <c r="BF17" s="75">
        <f t="shared" ref="BF17" si="44">BB17-BD17</f>
        <v>-2</v>
      </c>
      <c r="BG17" s="75"/>
      <c r="BH17" s="74">
        <f t="shared" ref="BH17" si="45">RANK(BK18,$BK$4:$BK$22)</f>
        <v>6</v>
      </c>
      <c r="BI17" s="74"/>
    </row>
    <row r="18" spans="1:63" ht="21" customHeight="1">
      <c r="A18" s="52"/>
      <c r="B18" s="54"/>
      <c r="C18" s="54"/>
      <c r="D18" s="54"/>
      <c r="E18" s="54"/>
      <c r="F18" s="18"/>
      <c r="G18" s="19"/>
      <c r="H18" s="20"/>
      <c r="I18" s="21"/>
      <c r="J18" s="18"/>
      <c r="K18" s="19"/>
      <c r="L18" s="20"/>
      <c r="M18" s="21"/>
      <c r="N18" s="18"/>
      <c r="O18" s="19"/>
      <c r="P18" s="20"/>
      <c r="Q18" s="21"/>
      <c r="R18" s="18"/>
      <c r="S18" s="19"/>
      <c r="T18" s="20"/>
      <c r="U18" s="21"/>
      <c r="V18" s="18"/>
      <c r="W18" s="19"/>
      <c r="X18" s="20"/>
      <c r="Y18" s="21"/>
      <c r="Z18" s="18"/>
      <c r="AA18" s="19"/>
      <c r="AB18" s="20"/>
      <c r="AC18" s="21"/>
      <c r="AD18" s="18"/>
      <c r="AE18" s="19"/>
      <c r="AF18" s="20"/>
      <c r="AG18" s="21"/>
      <c r="AH18" s="59"/>
      <c r="AI18" s="60"/>
      <c r="AJ18" s="60"/>
      <c r="AK18" s="61"/>
      <c r="AL18" s="44" t="s">
        <v>10</v>
      </c>
      <c r="AM18" s="45"/>
      <c r="AN18" s="46"/>
      <c r="AO18" s="47"/>
      <c r="AP18" s="44"/>
      <c r="AQ18" s="45"/>
      <c r="AR18" s="46"/>
      <c r="AS18" s="47"/>
      <c r="AT18" s="71"/>
      <c r="AU18" s="71"/>
      <c r="AV18" s="71"/>
      <c r="AW18" s="71"/>
      <c r="AX18" s="71"/>
      <c r="AY18" s="71"/>
      <c r="AZ18" s="74"/>
      <c r="BA18" s="74"/>
      <c r="BB18" s="71"/>
      <c r="BC18" s="71"/>
      <c r="BD18" s="71"/>
      <c r="BE18" s="71"/>
      <c r="BF18" s="75"/>
      <c r="BG18" s="75"/>
      <c r="BH18" s="74"/>
      <c r="BI18" s="74"/>
      <c r="BK18" s="13">
        <f t="shared" ref="BK18" si="46">AZ17+BF17*0.01+BB17*0.001</f>
        <v>-0.02</v>
      </c>
    </row>
    <row r="19" spans="1:63" ht="21" customHeight="1">
      <c r="A19" s="52">
        <v>9</v>
      </c>
      <c r="B19" s="82" t="s">
        <v>69</v>
      </c>
      <c r="C19" s="82"/>
      <c r="D19" s="82"/>
      <c r="E19" s="82"/>
      <c r="F19" s="40" t="s">
        <v>87</v>
      </c>
      <c r="G19" s="41">
        <v>0</v>
      </c>
      <c r="H19" s="42" t="s">
        <v>93</v>
      </c>
      <c r="I19" s="43">
        <v>0</v>
      </c>
      <c r="J19" s="40"/>
      <c r="K19" s="41"/>
      <c r="L19" s="42"/>
      <c r="M19" s="43"/>
      <c r="N19" s="40"/>
      <c r="O19" s="41"/>
      <c r="P19" s="42"/>
      <c r="Q19" s="43"/>
      <c r="R19" s="40" t="s">
        <v>0</v>
      </c>
      <c r="S19" s="41">
        <v>0</v>
      </c>
      <c r="T19" s="42" t="s">
        <v>92</v>
      </c>
      <c r="U19" s="43">
        <v>5</v>
      </c>
      <c r="V19" s="40"/>
      <c r="W19" s="41"/>
      <c r="X19" s="42"/>
      <c r="Y19" s="43"/>
      <c r="Z19" s="40"/>
      <c r="AA19" s="41"/>
      <c r="AB19" s="42"/>
      <c r="AC19" s="43"/>
      <c r="AD19" s="40"/>
      <c r="AE19" s="41"/>
      <c r="AF19" s="42"/>
      <c r="AG19" s="43"/>
      <c r="AH19" s="40"/>
      <c r="AI19" s="41"/>
      <c r="AJ19" s="42"/>
      <c r="AK19" s="43"/>
      <c r="AL19" s="62"/>
      <c r="AM19" s="63"/>
      <c r="AN19" s="63"/>
      <c r="AO19" s="64"/>
      <c r="AP19" s="40"/>
      <c r="AQ19" s="41"/>
      <c r="AR19" s="42"/>
      <c r="AS19" s="43"/>
      <c r="AT19" s="83">
        <f t="shared" ref="AT19" si="47">COUNTIF(F19:AS20,"〇")</f>
        <v>1</v>
      </c>
      <c r="AU19" s="83"/>
      <c r="AV19" s="83">
        <f t="shared" ref="AV19" si="48">COUNTIF(F19:AS20,"△")</f>
        <v>1</v>
      </c>
      <c r="AW19" s="83"/>
      <c r="AX19" s="83">
        <f t="shared" ref="AX19" si="49">COUNTIF(F19:AS20,"●")</f>
        <v>0</v>
      </c>
      <c r="AY19" s="83"/>
      <c r="AZ19" s="83">
        <f t="shared" ref="AZ19" si="50">AT19*3+AV19</f>
        <v>4</v>
      </c>
      <c r="BA19" s="83"/>
      <c r="BB19" s="83">
        <f>AI19+AI20+AE19+AE20+AA19+AA20+W19+W20+S19+S20+O19+O20+K19+K20+G19+G20</f>
        <v>0</v>
      </c>
      <c r="BC19" s="83"/>
      <c r="BD19" s="83">
        <f>AK19+AK20+AG19+AG20+AC19+AC20+Y19+Y20+U19+U20+Q19+Q20+M19+M20+I19+I20</f>
        <v>5</v>
      </c>
      <c r="BE19" s="83"/>
      <c r="BF19" s="84">
        <f t="shared" ref="BF19" si="51">BB19-BD19</f>
        <v>-5</v>
      </c>
      <c r="BG19" s="84"/>
      <c r="BH19" s="74" t="e">
        <f t="shared" ref="BH19" si="52">RANK(BK20,$BK$4:$BK$22)</f>
        <v>#N/A</v>
      </c>
      <c r="BI19" s="74"/>
    </row>
    <row r="20" spans="1:63" ht="21" customHeight="1">
      <c r="A20" s="52"/>
      <c r="B20" s="82"/>
      <c r="C20" s="82"/>
      <c r="D20" s="82"/>
      <c r="E20" s="82"/>
      <c r="F20" s="44"/>
      <c r="G20" s="45"/>
      <c r="H20" s="46"/>
      <c r="I20" s="47"/>
      <c r="J20" s="44"/>
      <c r="K20" s="45"/>
      <c r="L20" s="46"/>
      <c r="M20" s="47"/>
      <c r="N20" s="44"/>
      <c r="O20" s="45"/>
      <c r="P20" s="46"/>
      <c r="Q20" s="47"/>
      <c r="R20" s="44"/>
      <c r="S20" s="45"/>
      <c r="T20" s="46"/>
      <c r="U20" s="47"/>
      <c r="V20" s="44"/>
      <c r="W20" s="45"/>
      <c r="X20" s="46"/>
      <c r="Y20" s="47"/>
      <c r="Z20" s="44"/>
      <c r="AA20" s="45"/>
      <c r="AB20" s="46"/>
      <c r="AC20" s="47"/>
      <c r="AD20" s="44"/>
      <c r="AE20" s="45"/>
      <c r="AF20" s="46"/>
      <c r="AG20" s="47"/>
      <c r="AH20" s="44"/>
      <c r="AI20" s="45"/>
      <c r="AJ20" s="46"/>
      <c r="AK20" s="47"/>
      <c r="AL20" s="59"/>
      <c r="AM20" s="60"/>
      <c r="AN20" s="60"/>
      <c r="AO20" s="61"/>
      <c r="AP20" s="44"/>
      <c r="AQ20" s="45"/>
      <c r="AR20" s="46"/>
      <c r="AS20" s="47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4"/>
      <c r="BG20" s="84"/>
      <c r="BH20" s="74"/>
      <c r="BI20" s="74"/>
    </row>
    <row r="21" spans="1:63" ht="21" customHeight="1">
      <c r="A21" s="52">
        <v>9</v>
      </c>
      <c r="B21" s="82"/>
      <c r="C21" s="82"/>
      <c r="D21" s="82"/>
      <c r="E21" s="82"/>
      <c r="F21" s="40"/>
      <c r="G21" s="41"/>
      <c r="H21" s="42"/>
      <c r="I21" s="43"/>
      <c r="J21" s="40"/>
      <c r="K21" s="41"/>
      <c r="L21" s="42"/>
      <c r="M21" s="43"/>
      <c r="N21" s="40"/>
      <c r="O21" s="41"/>
      <c r="P21" s="42"/>
      <c r="Q21" s="43"/>
      <c r="R21" s="40"/>
      <c r="S21" s="41"/>
      <c r="T21" s="42"/>
      <c r="U21" s="43"/>
      <c r="V21" s="40"/>
      <c r="W21" s="41"/>
      <c r="X21" s="42"/>
      <c r="Y21" s="43"/>
      <c r="Z21" s="40"/>
      <c r="AA21" s="41"/>
      <c r="AB21" s="42"/>
      <c r="AC21" s="43"/>
      <c r="AD21" s="40"/>
      <c r="AE21" s="41"/>
      <c r="AF21" s="42"/>
      <c r="AG21" s="43"/>
      <c r="AH21" s="40"/>
      <c r="AI21" s="41"/>
      <c r="AJ21" s="42"/>
      <c r="AK21" s="43"/>
      <c r="AL21" s="40" t="s">
        <v>10</v>
      </c>
      <c r="AM21" s="41"/>
      <c r="AN21" s="42"/>
      <c r="AO21" s="43"/>
      <c r="AP21" s="62"/>
      <c r="AQ21" s="63"/>
      <c r="AR21" s="63"/>
      <c r="AS21" s="64"/>
      <c r="AT21" s="83">
        <f t="shared" ref="AT21" si="53">COUNTIF(F21:AS22,"〇")</f>
        <v>0</v>
      </c>
      <c r="AU21" s="83"/>
      <c r="AV21" s="83">
        <f t="shared" ref="AV21" si="54">COUNTIF(F21:AS22,"△")</f>
        <v>0</v>
      </c>
      <c r="AW21" s="83"/>
      <c r="AX21" s="83">
        <f t="shared" ref="AX21" si="55">COUNTIF(F21:AS22,"●")</f>
        <v>0</v>
      </c>
      <c r="AY21" s="83"/>
      <c r="AZ21" s="83">
        <f t="shared" ref="AZ21" si="56">AT21*3+AV21</f>
        <v>0</v>
      </c>
      <c r="BA21" s="83"/>
      <c r="BB21" s="83">
        <f>AI21+AI22+AE21+AE22+AA21+AA22+W21+W22+S21+S22+O21+O22+K21+K22+G21+G22</f>
        <v>0</v>
      </c>
      <c r="BC21" s="83"/>
      <c r="BD21" s="83">
        <f>AK21+AK22+AG21+AG22+AC21+AC22+Y21+Y22+U21+U22+Q21+Q22+M21+M22+I21+I22</f>
        <v>0</v>
      </c>
      <c r="BE21" s="83"/>
      <c r="BF21" s="84">
        <f t="shared" ref="BF21" si="57">BB21-BD21</f>
        <v>0</v>
      </c>
      <c r="BG21" s="84"/>
      <c r="BH21" s="74" t="e">
        <f t="shared" ref="BH21" si="58">RANK(BK22,$BK$4:$BK$22)</f>
        <v>#N/A</v>
      </c>
      <c r="BI21" s="74"/>
    </row>
    <row r="22" spans="1:63" ht="21" customHeight="1">
      <c r="A22" s="52"/>
      <c r="B22" s="82"/>
      <c r="C22" s="82"/>
      <c r="D22" s="82"/>
      <c r="E22" s="82"/>
      <c r="F22" s="44"/>
      <c r="G22" s="45"/>
      <c r="H22" s="46"/>
      <c r="I22" s="47"/>
      <c r="J22" s="44"/>
      <c r="K22" s="45"/>
      <c r="L22" s="46"/>
      <c r="M22" s="47"/>
      <c r="N22" s="44"/>
      <c r="O22" s="45"/>
      <c r="P22" s="46"/>
      <c r="Q22" s="47"/>
      <c r="R22" s="44"/>
      <c r="S22" s="45"/>
      <c r="T22" s="46"/>
      <c r="U22" s="47"/>
      <c r="V22" s="44"/>
      <c r="W22" s="45"/>
      <c r="X22" s="46"/>
      <c r="Y22" s="47"/>
      <c r="Z22" s="44"/>
      <c r="AA22" s="45"/>
      <c r="AB22" s="46"/>
      <c r="AC22" s="47"/>
      <c r="AD22" s="44"/>
      <c r="AE22" s="45"/>
      <c r="AF22" s="46"/>
      <c r="AG22" s="47"/>
      <c r="AH22" s="44"/>
      <c r="AI22" s="45"/>
      <c r="AJ22" s="46"/>
      <c r="AK22" s="47"/>
      <c r="AL22" s="44" t="s">
        <v>10</v>
      </c>
      <c r="AM22" s="45"/>
      <c r="AN22" s="46"/>
      <c r="AO22" s="47"/>
      <c r="AP22" s="59"/>
      <c r="AQ22" s="60"/>
      <c r="AR22" s="60"/>
      <c r="AS22" s="61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4"/>
      <c r="BG22" s="84"/>
      <c r="BH22" s="74"/>
      <c r="BI22" s="74"/>
    </row>
    <row r="23" spans="1:63">
      <c r="AT23" s="77">
        <f>SUM(AT3:AU22)</f>
        <v>7</v>
      </c>
      <c r="AU23" s="77"/>
      <c r="AV23" s="77">
        <f t="shared" ref="AV23" si="59">SUM(AV3:AW22)</f>
        <v>2</v>
      </c>
      <c r="AW23" s="77"/>
      <c r="AX23" s="77">
        <f t="shared" ref="AX23" si="60">SUM(AX3:AY22)</f>
        <v>7</v>
      </c>
      <c r="AY23" s="77"/>
      <c r="AZ23" s="77">
        <f t="shared" ref="AZ23" si="61">SUM(AZ3:BA22)</f>
        <v>23</v>
      </c>
      <c r="BA23" s="77"/>
      <c r="BB23" s="77">
        <f t="shared" ref="BB23" si="62">SUM(BB3:BC22)</f>
        <v>22</v>
      </c>
      <c r="BC23" s="77"/>
      <c r="BD23" s="77">
        <f t="shared" ref="BD23" si="63">SUM(BD3:BE22)</f>
        <v>27</v>
      </c>
      <c r="BE23" s="77"/>
      <c r="BF23" s="77">
        <f t="shared" ref="BF23" si="64">SUM(BF3:BG22)</f>
        <v>-5</v>
      </c>
      <c r="BG23" s="77"/>
      <c r="BH23" s="77" t="e">
        <f t="shared" ref="BH23" si="65">SUM(BH3:BI22)</f>
        <v>#N/A</v>
      </c>
      <c r="BI23" s="77"/>
    </row>
    <row r="38" spans="5:7">
      <c r="E38" s="1" t="s">
        <v>1</v>
      </c>
      <c r="F38" s="1" t="s">
        <v>13</v>
      </c>
      <c r="G38" s="1" t="s">
        <v>15</v>
      </c>
    </row>
  </sheetData>
  <mergeCells count="138">
    <mergeCell ref="BF23:BG23"/>
    <mergeCell ref="BH23:BI23"/>
    <mergeCell ref="AT23:AU23"/>
    <mergeCell ref="AV23:AW23"/>
    <mergeCell ref="AX23:AY23"/>
    <mergeCell ref="AZ23:BA23"/>
    <mergeCell ref="BB23:BC23"/>
    <mergeCell ref="BD23:BE23"/>
    <mergeCell ref="AX21:AY22"/>
    <mergeCell ref="AZ21:BA22"/>
    <mergeCell ref="BB21:BC22"/>
    <mergeCell ref="BD21:BE22"/>
    <mergeCell ref="BF21:BG22"/>
    <mergeCell ref="BH21:BI22"/>
    <mergeCell ref="AZ17:BA18"/>
    <mergeCell ref="BB17:BC18"/>
    <mergeCell ref="BD17:BE18"/>
    <mergeCell ref="BF17:BG18"/>
    <mergeCell ref="BH17:BI18"/>
    <mergeCell ref="A21:A22"/>
    <mergeCell ref="B21:E22"/>
    <mergeCell ref="AP21:AS22"/>
    <mergeCell ref="AT21:AU22"/>
    <mergeCell ref="AV21:AW22"/>
    <mergeCell ref="A17:A18"/>
    <mergeCell ref="B17:E18"/>
    <mergeCell ref="AH17:AK18"/>
    <mergeCell ref="AT17:AU18"/>
    <mergeCell ref="AV17:AW18"/>
    <mergeCell ref="AX17:AY18"/>
    <mergeCell ref="A19:A20"/>
    <mergeCell ref="B19:E20"/>
    <mergeCell ref="AT19:AU20"/>
    <mergeCell ref="AV19:AW20"/>
    <mergeCell ref="AX19:AY20"/>
    <mergeCell ref="AZ19:BA20"/>
    <mergeCell ref="BB19:BC20"/>
    <mergeCell ref="BD19:BE20"/>
    <mergeCell ref="AX15:AY16"/>
    <mergeCell ref="AZ15:BA16"/>
    <mergeCell ref="BB15:BC16"/>
    <mergeCell ref="BD15:BE16"/>
    <mergeCell ref="BF15:BG16"/>
    <mergeCell ref="BH15:BI16"/>
    <mergeCell ref="AZ13:BA14"/>
    <mergeCell ref="BB13:BC14"/>
    <mergeCell ref="BD13:BE14"/>
    <mergeCell ref="BF13:BG14"/>
    <mergeCell ref="BH13:BI14"/>
    <mergeCell ref="AX13:AY14"/>
    <mergeCell ref="A15:A16"/>
    <mergeCell ref="B15:E16"/>
    <mergeCell ref="AD15:AG16"/>
    <mergeCell ref="AT15:AU16"/>
    <mergeCell ref="AV15:AW16"/>
    <mergeCell ref="A13:A14"/>
    <mergeCell ref="B13:E14"/>
    <mergeCell ref="Z13:AC14"/>
    <mergeCell ref="AT13:AU14"/>
    <mergeCell ref="AV13:AW14"/>
    <mergeCell ref="AX11:AY12"/>
    <mergeCell ref="AZ11:BA12"/>
    <mergeCell ref="BB11:BC12"/>
    <mergeCell ref="BD11:BE12"/>
    <mergeCell ref="BF11:BG12"/>
    <mergeCell ref="BH11:BI12"/>
    <mergeCell ref="AZ9:BA10"/>
    <mergeCell ref="BB9:BC10"/>
    <mergeCell ref="BD9:BE10"/>
    <mergeCell ref="BF9:BG10"/>
    <mergeCell ref="BH9:BI10"/>
    <mergeCell ref="AX9:AY10"/>
    <mergeCell ref="A11:A12"/>
    <mergeCell ref="B11:E12"/>
    <mergeCell ref="V11:Y12"/>
    <mergeCell ref="AT11:AU12"/>
    <mergeCell ref="AV11:AW12"/>
    <mergeCell ref="A9:A10"/>
    <mergeCell ref="B9:E10"/>
    <mergeCell ref="R9:U10"/>
    <mergeCell ref="AT9:AU10"/>
    <mergeCell ref="AV9:AW10"/>
    <mergeCell ref="BB7:BC8"/>
    <mergeCell ref="BD7:BE8"/>
    <mergeCell ref="BF7:BG8"/>
    <mergeCell ref="BH7:BI8"/>
    <mergeCell ref="AZ5:BA6"/>
    <mergeCell ref="BB5:BC6"/>
    <mergeCell ref="BD5:BE6"/>
    <mergeCell ref="BF5:BG6"/>
    <mergeCell ref="BH5:BI6"/>
    <mergeCell ref="BB3:BC4"/>
    <mergeCell ref="BD3:BE4"/>
    <mergeCell ref="BF3:BG4"/>
    <mergeCell ref="BH3:BI4"/>
    <mergeCell ref="A5:A6"/>
    <mergeCell ref="B5:E6"/>
    <mergeCell ref="J5:M6"/>
    <mergeCell ref="AT5:AU6"/>
    <mergeCell ref="AV5:AW6"/>
    <mergeCell ref="AX5:AY6"/>
    <mergeCell ref="AX3:AY4"/>
    <mergeCell ref="AZ3:BA4"/>
    <mergeCell ref="AT2:AU2"/>
    <mergeCell ref="AV2:AW2"/>
    <mergeCell ref="AX2:AY2"/>
    <mergeCell ref="AZ2:BA2"/>
    <mergeCell ref="A7:A8"/>
    <mergeCell ref="B7:E8"/>
    <mergeCell ref="N7:Q8"/>
    <mergeCell ref="AT7:AU8"/>
    <mergeCell ref="AV7:AW8"/>
    <mergeCell ref="AX7:AY8"/>
    <mergeCell ref="AZ7:BA8"/>
    <mergeCell ref="BF19:BG20"/>
    <mergeCell ref="BH19:BI20"/>
    <mergeCell ref="AL2:AO2"/>
    <mergeCell ref="AL19:AO20"/>
    <mergeCell ref="A1:BI1"/>
    <mergeCell ref="A2:E2"/>
    <mergeCell ref="F2:I2"/>
    <mergeCell ref="J2:M2"/>
    <mergeCell ref="N2:Q2"/>
    <mergeCell ref="R2:U2"/>
    <mergeCell ref="V2:Y2"/>
    <mergeCell ref="Z2:AC2"/>
    <mergeCell ref="AD2:AG2"/>
    <mergeCell ref="AH2:AK2"/>
    <mergeCell ref="BD2:BE2"/>
    <mergeCell ref="BF2:BG2"/>
    <mergeCell ref="BH2:BI2"/>
    <mergeCell ref="BB2:BC2"/>
    <mergeCell ref="A3:A4"/>
    <mergeCell ref="B3:E4"/>
    <mergeCell ref="F3:I4"/>
    <mergeCell ref="AT3:AU4"/>
    <mergeCell ref="AV3:AW4"/>
    <mergeCell ref="AP2:AS2"/>
  </mergeCells>
  <phoneticPr fontId="1"/>
  <dataValidations count="1">
    <dataValidation type="list" allowBlank="1" showInputMessage="1" showErrorMessage="1" sqref="J3:J4 Z3:Z12 AH19:AH22 AP3:AP20 AH3:AH16 AD3:AD14 N3:N6 V3:V10 R3:R8 J7:J22 F5:F22 AD17:AD22 Z15:Z22 V13:V22 R11:R22 N9:N22 AL3:AL18 AL21:AL22">
      <formula1>$E$38:$G$38</formula1>
    </dataValidation>
  </dataValidations>
  <printOptions verticalCentered="1"/>
  <pageMargins left="0" right="0" top="0.35433070866141736" bottom="0.35433070866141736" header="0.31496062992125984" footer="0.31496062992125984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"/>
  <sheetViews>
    <sheetView tabSelected="1" topLeftCell="B1" zoomScaleNormal="100" workbookViewId="0">
      <selection activeCell="T20" sqref="T20"/>
    </sheetView>
  </sheetViews>
  <sheetFormatPr defaultRowHeight="13.5"/>
  <cols>
    <col min="1" max="1" width="2.625" style="1" customWidth="1"/>
    <col min="2" max="5" width="3" style="1" customWidth="1"/>
    <col min="6" max="58" width="2.625" style="1" customWidth="1"/>
    <col min="59" max="59" width="5.625" style="1" customWidth="1"/>
    <col min="60" max="67" width="2.625" style="1" customWidth="1"/>
    <col min="68" max="16384" width="9" style="1"/>
  </cols>
  <sheetData>
    <row r="1" spans="1:59" ht="25.5" customHeight="1">
      <c r="A1" s="76" t="s">
        <v>50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</row>
    <row r="2" spans="1:59">
      <c r="A2" s="52" t="s">
        <v>12</v>
      </c>
      <c r="B2" s="52"/>
      <c r="C2" s="52"/>
      <c r="D2" s="52"/>
      <c r="E2" s="52"/>
      <c r="F2" s="53" t="str">
        <f>B3</f>
        <v>神岡ＦＣ</v>
      </c>
      <c r="G2" s="53"/>
      <c r="H2" s="53"/>
      <c r="I2" s="53"/>
      <c r="J2" s="53" t="str">
        <f>B5</f>
        <v>河辺中</v>
      </c>
      <c r="K2" s="53"/>
      <c r="L2" s="53"/>
      <c r="M2" s="53"/>
      <c r="N2" s="53" t="str">
        <f>B7</f>
        <v>十文字ＦＣ</v>
      </c>
      <c r="O2" s="53"/>
      <c r="P2" s="53"/>
      <c r="Q2" s="53"/>
      <c r="R2" s="53" t="str">
        <f>B9</f>
        <v>湯沢ＦＣ</v>
      </c>
      <c r="S2" s="53"/>
      <c r="T2" s="53"/>
      <c r="U2" s="53"/>
      <c r="V2" s="53" t="str">
        <f>B11</f>
        <v>横手清陵中</v>
      </c>
      <c r="W2" s="53"/>
      <c r="X2" s="53"/>
      <c r="Y2" s="53"/>
      <c r="Z2" s="53" t="str">
        <f>B13</f>
        <v>角館セレジェスタ</v>
      </c>
      <c r="AA2" s="53"/>
      <c r="AB2" s="53"/>
      <c r="AC2" s="53"/>
      <c r="AD2" s="53" t="str">
        <f>B15</f>
        <v>ＦＣあきたＤ</v>
      </c>
      <c r="AE2" s="53"/>
      <c r="AF2" s="53"/>
      <c r="AG2" s="53"/>
      <c r="AH2" s="53" t="str">
        <f>B17</f>
        <v>御所野学院中</v>
      </c>
      <c r="AI2" s="53"/>
      <c r="AJ2" s="53"/>
      <c r="AK2" s="53"/>
      <c r="AL2" s="80" t="str">
        <f>B19</f>
        <v>御野場中</v>
      </c>
      <c r="AM2" s="80"/>
      <c r="AN2" s="80"/>
      <c r="AO2" s="80"/>
      <c r="AP2" s="53" t="s">
        <v>2</v>
      </c>
      <c r="AQ2" s="53"/>
      <c r="AR2" s="53" t="s">
        <v>3</v>
      </c>
      <c r="AS2" s="53"/>
      <c r="AT2" s="53" t="s">
        <v>4</v>
      </c>
      <c r="AU2" s="53"/>
      <c r="AV2" s="73" t="s">
        <v>5</v>
      </c>
      <c r="AW2" s="73"/>
      <c r="AX2" s="53" t="s">
        <v>6</v>
      </c>
      <c r="AY2" s="53"/>
      <c r="AZ2" s="53" t="s">
        <v>7</v>
      </c>
      <c r="BA2" s="53"/>
      <c r="BB2" s="53" t="s">
        <v>8</v>
      </c>
      <c r="BC2" s="53"/>
      <c r="BD2" s="73" t="s">
        <v>9</v>
      </c>
      <c r="BE2" s="73"/>
    </row>
    <row r="3" spans="1:59" ht="21" customHeight="1">
      <c r="A3" s="52">
        <v>1</v>
      </c>
      <c r="B3" s="54" t="s">
        <v>70</v>
      </c>
      <c r="C3" s="54"/>
      <c r="D3" s="54"/>
      <c r="E3" s="54"/>
      <c r="F3" s="56"/>
      <c r="G3" s="57"/>
      <c r="H3" s="57"/>
      <c r="I3" s="58"/>
      <c r="J3" s="14"/>
      <c r="K3" s="15"/>
      <c r="L3" s="16"/>
      <c r="M3" s="17"/>
      <c r="N3" s="14"/>
      <c r="O3" s="15"/>
      <c r="P3" s="16"/>
      <c r="Q3" s="17"/>
      <c r="R3" s="14"/>
      <c r="S3" s="15"/>
      <c r="T3" s="16"/>
      <c r="U3" s="17"/>
      <c r="V3" s="14"/>
      <c r="W3" s="15"/>
      <c r="X3" s="16"/>
      <c r="Y3" s="17"/>
      <c r="Z3" s="14"/>
      <c r="AA3" s="15"/>
      <c r="AB3" s="16"/>
      <c r="AC3" s="17"/>
      <c r="AD3" s="14" t="s">
        <v>83</v>
      </c>
      <c r="AE3" s="15">
        <v>3</v>
      </c>
      <c r="AF3" s="16" t="s">
        <v>100</v>
      </c>
      <c r="AG3" s="17">
        <v>0</v>
      </c>
      <c r="AH3" s="14"/>
      <c r="AI3" s="15"/>
      <c r="AJ3" s="16"/>
      <c r="AK3" s="17"/>
      <c r="AL3" s="14" t="s">
        <v>14</v>
      </c>
      <c r="AM3" s="15">
        <v>0</v>
      </c>
      <c r="AN3" s="16" t="s">
        <v>84</v>
      </c>
      <c r="AO3" s="17">
        <v>2</v>
      </c>
      <c r="AP3" s="85">
        <f>COUNTIF(F3:AO4,"〇")</f>
        <v>0</v>
      </c>
      <c r="AQ3" s="85"/>
      <c r="AR3" s="71">
        <f>COUNTIF(F3:AO4,"△")</f>
        <v>0</v>
      </c>
      <c r="AS3" s="71"/>
      <c r="AT3" s="71">
        <f>COUNTIF(F3:AO4,"●")</f>
        <v>1</v>
      </c>
      <c r="AU3" s="71"/>
      <c r="AV3" s="74">
        <f>AP3*3+AR3</f>
        <v>0</v>
      </c>
      <c r="AW3" s="74"/>
      <c r="AX3" s="71">
        <f>AM3+AM4+AI3+AI4+AE3+AE4+AA3+AA4+W3+W4+S3+S4+O3+O4+K3+K4</f>
        <v>3</v>
      </c>
      <c r="AY3" s="71"/>
      <c r="AZ3" s="71">
        <f>AO3+AO4+AK3+AK4+AG3+AG4+AC3+AC4+Y3+Y4+U3+U4+Q3+Q4+M3+M4</f>
        <v>2</v>
      </c>
      <c r="BA3" s="71"/>
      <c r="BB3" s="75">
        <f>AX3-AZ3</f>
        <v>1</v>
      </c>
      <c r="BC3" s="75"/>
      <c r="BD3" s="74">
        <f>RANK(BG4,$BG$4:$BG$20)</f>
        <v>4</v>
      </c>
      <c r="BE3" s="74"/>
    </row>
    <row r="4" spans="1:59" ht="21" customHeight="1">
      <c r="A4" s="52"/>
      <c r="B4" s="54"/>
      <c r="C4" s="54"/>
      <c r="D4" s="54"/>
      <c r="E4" s="54"/>
      <c r="F4" s="59"/>
      <c r="G4" s="60"/>
      <c r="H4" s="60"/>
      <c r="I4" s="61"/>
      <c r="J4" s="18"/>
      <c r="K4" s="19"/>
      <c r="L4" s="20"/>
      <c r="M4" s="21"/>
      <c r="N4" s="18"/>
      <c r="O4" s="19"/>
      <c r="P4" s="20"/>
      <c r="Q4" s="21"/>
      <c r="R4" s="18"/>
      <c r="S4" s="19"/>
      <c r="T4" s="20"/>
      <c r="U4" s="21"/>
      <c r="V4" s="18"/>
      <c r="W4" s="19"/>
      <c r="X4" s="20"/>
      <c r="Y4" s="21"/>
      <c r="Z4" s="18"/>
      <c r="AA4" s="19"/>
      <c r="AB4" s="20"/>
      <c r="AC4" s="21"/>
      <c r="AD4" s="18"/>
      <c r="AE4" s="19"/>
      <c r="AF4" s="20"/>
      <c r="AG4" s="21"/>
      <c r="AH4" s="18"/>
      <c r="AI4" s="19"/>
      <c r="AJ4" s="20"/>
      <c r="AK4" s="21"/>
      <c r="AL4" s="18"/>
      <c r="AM4" s="19"/>
      <c r="AN4" s="20"/>
      <c r="AO4" s="21"/>
      <c r="AP4" s="85"/>
      <c r="AQ4" s="85"/>
      <c r="AR4" s="71"/>
      <c r="AS4" s="71"/>
      <c r="AT4" s="71"/>
      <c r="AU4" s="71"/>
      <c r="AV4" s="74"/>
      <c r="AW4" s="74"/>
      <c r="AX4" s="71"/>
      <c r="AY4" s="71"/>
      <c r="AZ4" s="71"/>
      <c r="BA4" s="71"/>
      <c r="BB4" s="75"/>
      <c r="BC4" s="75"/>
      <c r="BD4" s="74"/>
      <c r="BE4" s="74"/>
      <c r="BG4" s="13">
        <f>AV3+BB3*0.01+AX3*0.001</f>
        <v>1.3000000000000001E-2</v>
      </c>
    </row>
    <row r="5" spans="1:59" ht="21" customHeight="1">
      <c r="A5" s="52">
        <v>2</v>
      </c>
      <c r="B5" s="54" t="s">
        <v>71</v>
      </c>
      <c r="C5" s="54"/>
      <c r="D5" s="54"/>
      <c r="E5" s="54"/>
      <c r="F5" s="14"/>
      <c r="G5" s="22"/>
      <c r="H5" s="23"/>
      <c r="I5" s="24"/>
      <c r="J5" s="56"/>
      <c r="K5" s="57"/>
      <c r="L5" s="57"/>
      <c r="M5" s="58"/>
      <c r="N5" s="14"/>
      <c r="O5" s="22"/>
      <c r="P5" s="23"/>
      <c r="Q5" s="24"/>
      <c r="R5" s="14"/>
      <c r="S5" s="22"/>
      <c r="T5" s="23"/>
      <c r="U5" s="24"/>
      <c r="V5" s="14" t="s">
        <v>83</v>
      </c>
      <c r="W5" s="22">
        <v>1</v>
      </c>
      <c r="X5" s="23" t="s">
        <v>100</v>
      </c>
      <c r="Y5" s="24">
        <v>0</v>
      </c>
      <c r="Z5" s="14"/>
      <c r="AA5" s="22"/>
      <c r="AB5" s="23"/>
      <c r="AC5" s="24"/>
      <c r="AD5" s="14"/>
      <c r="AE5" s="22"/>
      <c r="AF5" s="23"/>
      <c r="AG5" s="24"/>
      <c r="AH5" s="14" t="s">
        <v>83</v>
      </c>
      <c r="AI5" s="22">
        <v>4</v>
      </c>
      <c r="AJ5" s="23" t="s">
        <v>84</v>
      </c>
      <c r="AK5" s="24">
        <v>0</v>
      </c>
      <c r="AL5" s="14"/>
      <c r="AM5" s="22"/>
      <c r="AN5" s="23"/>
      <c r="AO5" s="24"/>
      <c r="AP5" s="85">
        <f t="shared" ref="AP5" si="0">COUNTIF(F5:AO6,"〇")</f>
        <v>0</v>
      </c>
      <c r="AQ5" s="85"/>
      <c r="AR5" s="71">
        <f t="shared" ref="AR5" si="1">COUNTIF(F5:AO6,"△")</f>
        <v>0</v>
      </c>
      <c r="AS5" s="71"/>
      <c r="AT5" s="71">
        <f t="shared" ref="AT5" si="2">COUNTIF(F5:AO6,"●")</f>
        <v>0</v>
      </c>
      <c r="AU5" s="71"/>
      <c r="AV5" s="74">
        <f t="shared" ref="AV5" si="3">AP5*3+AR5</f>
        <v>0</v>
      </c>
      <c r="AW5" s="74"/>
      <c r="AX5" s="71">
        <f>AM5+AM6+AI5+AI6+AE5+AE6+AA5+AA6+W5+W6+S5+S6+O5+O6+G5+G6</f>
        <v>5</v>
      </c>
      <c r="AY5" s="71"/>
      <c r="AZ5" s="71">
        <f>AO5+AO6+AK5+AK6+AG5+AG6+AC5+AC6+Y5+Y6+U5+U6+Q5+Q6+I5+I6</f>
        <v>0</v>
      </c>
      <c r="BA5" s="71"/>
      <c r="BB5" s="75">
        <f t="shared" ref="BB5" si="4">AX5-AZ5</f>
        <v>5</v>
      </c>
      <c r="BC5" s="75"/>
      <c r="BD5" s="74">
        <f>RANK(BG6,$BG$4:$BG$20)</f>
        <v>2</v>
      </c>
      <c r="BE5" s="74"/>
    </row>
    <row r="6" spans="1:59" ht="21" customHeight="1">
      <c r="A6" s="52"/>
      <c r="B6" s="54"/>
      <c r="C6" s="54"/>
      <c r="D6" s="54"/>
      <c r="E6" s="54"/>
      <c r="F6" s="18"/>
      <c r="G6" s="19"/>
      <c r="H6" s="20"/>
      <c r="I6" s="21"/>
      <c r="J6" s="59"/>
      <c r="K6" s="60"/>
      <c r="L6" s="60"/>
      <c r="M6" s="61"/>
      <c r="N6" s="18"/>
      <c r="O6" s="19"/>
      <c r="P6" s="20"/>
      <c r="Q6" s="21"/>
      <c r="R6" s="18"/>
      <c r="S6" s="19"/>
      <c r="T6" s="20"/>
      <c r="U6" s="21"/>
      <c r="V6" s="18"/>
      <c r="W6" s="19"/>
      <c r="X6" s="20"/>
      <c r="Y6" s="21"/>
      <c r="Z6" s="18"/>
      <c r="AA6" s="19"/>
      <c r="AB6" s="20"/>
      <c r="AC6" s="21"/>
      <c r="AD6" s="18"/>
      <c r="AE6" s="19"/>
      <c r="AF6" s="20"/>
      <c r="AG6" s="21"/>
      <c r="AH6" s="18"/>
      <c r="AI6" s="19"/>
      <c r="AJ6" s="20"/>
      <c r="AK6" s="21"/>
      <c r="AL6" s="18"/>
      <c r="AM6" s="19"/>
      <c r="AN6" s="20"/>
      <c r="AO6" s="21"/>
      <c r="AP6" s="85"/>
      <c r="AQ6" s="85"/>
      <c r="AR6" s="71"/>
      <c r="AS6" s="71"/>
      <c r="AT6" s="71"/>
      <c r="AU6" s="71"/>
      <c r="AV6" s="74"/>
      <c r="AW6" s="74"/>
      <c r="AX6" s="71"/>
      <c r="AY6" s="71"/>
      <c r="AZ6" s="71"/>
      <c r="BA6" s="71"/>
      <c r="BB6" s="75"/>
      <c r="BC6" s="75"/>
      <c r="BD6" s="74"/>
      <c r="BE6" s="74"/>
      <c r="BG6" s="13">
        <f>AV5+BB5*0.01+AX5*0.001</f>
        <v>5.5E-2</v>
      </c>
    </row>
    <row r="7" spans="1:59" ht="21" customHeight="1">
      <c r="A7" s="52">
        <v>3</v>
      </c>
      <c r="B7" s="54" t="s">
        <v>72</v>
      </c>
      <c r="C7" s="54"/>
      <c r="D7" s="54"/>
      <c r="E7" s="54"/>
      <c r="F7" s="14"/>
      <c r="G7" s="22"/>
      <c r="H7" s="23"/>
      <c r="I7" s="24"/>
      <c r="J7" s="14"/>
      <c r="K7" s="22"/>
      <c r="L7" s="23"/>
      <c r="M7" s="24"/>
      <c r="N7" s="62"/>
      <c r="O7" s="63"/>
      <c r="P7" s="63"/>
      <c r="Q7" s="64"/>
      <c r="R7" s="14"/>
      <c r="S7" s="22"/>
      <c r="T7" s="23"/>
      <c r="U7" s="24"/>
      <c r="V7" s="14"/>
      <c r="W7" s="22"/>
      <c r="X7" s="23"/>
      <c r="Y7" s="24"/>
      <c r="Z7" s="14"/>
      <c r="AA7" s="22"/>
      <c r="AB7" s="23"/>
      <c r="AC7" s="24"/>
      <c r="AD7" s="14" t="s">
        <v>14</v>
      </c>
      <c r="AE7" s="22">
        <v>0</v>
      </c>
      <c r="AF7" s="23" t="s">
        <v>84</v>
      </c>
      <c r="AG7" s="24">
        <v>3</v>
      </c>
      <c r="AH7" s="14"/>
      <c r="AI7" s="22"/>
      <c r="AJ7" s="23"/>
      <c r="AK7" s="24"/>
      <c r="AL7" s="14" t="s">
        <v>14</v>
      </c>
      <c r="AM7" s="22">
        <v>0</v>
      </c>
      <c r="AN7" s="23" t="s">
        <v>100</v>
      </c>
      <c r="AO7" s="24">
        <v>3</v>
      </c>
      <c r="AP7" s="85">
        <f t="shared" ref="AP7" si="5">COUNTIF(F7:AO8,"〇")</f>
        <v>0</v>
      </c>
      <c r="AQ7" s="85"/>
      <c r="AR7" s="71">
        <f t="shared" ref="AR7" si="6">COUNTIF(F7:AO8,"△")</f>
        <v>0</v>
      </c>
      <c r="AS7" s="71"/>
      <c r="AT7" s="71">
        <f t="shared" ref="AT7" si="7">COUNTIF(F7:AO8,"●")</f>
        <v>2</v>
      </c>
      <c r="AU7" s="71"/>
      <c r="AV7" s="74">
        <f t="shared" ref="AV7" si="8">AP7*3+AR7</f>
        <v>0</v>
      </c>
      <c r="AW7" s="74"/>
      <c r="AX7" s="71">
        <f>AM7+AM8+AI7+AI8+AE7+AE8+AA7+AA8+W7+W8+S7+S8+K7+K8+G7+G8</f>
        <v>0</v>
      </c>
      <c r="AY7" s="71"/>
      <c r="AZ7" s="71">
        <f>AO7+AO8+AK7+AK8+AG7+AG8+AC7+AC8+Y7+Y8+U7+U8+M7+M8+I7+I8</f>
        <v>6</v>
      </c>
      <c r="BA7" s="71"/>
      <c r="BB7" s="75">
        <f t="shared" ref="BB7" si="9">AX7-AZ7</f>
        <v>-6</v>
      </c>
      <c r="BC7" s="75"/>
      <c r="BD7" s="74">
        <f t="shared" ref="BD7" si="10">RANK(BG8,$BG$4:$BG$20)</f>
        <v>8</v>
      </c>
      <c r="BE7" s="74"/>
    </row>
    <row r="8" spans="1:59" ht="21" customHeight="1">
      <c r="A8" s="52"/>
      <c r="B8" s="54"/>
      <c r="C8" s="54"/>
      <c r="D8" s="54"/>
      <c r="E8" s="54"/>
      <c r="F8" s="18"/>
      <c r="G8" s="19"/>
      <c r="H8" s="20"/>
      <c r="I8" s="21"/>
      <c r="J8" s="18"/>
      <c r="K8" s="19"/>
      <c r="L8" s="20"/>
      <c r="M8" s="21"/>
      <c r="N8" s="59"/>
      <c r="O8" s="60"/>
      <c r="P8" s="60"/>
      <c r="Q8" s="61"/>
      <c r="R8" s="18"/>
      <c r="S8" s="19"/>
      <c r="T8" s="20"/>
      <c r="U8" s="21"/>
      <c r="V8" s="18"/>
      <c r="W8" s="19"/>
      <c r="X8" s="20"/>
      <c r="Y8" s="21"/>
      <c r="Z8" s="18"/>
      <c r="AA8" s="19"/>
      <c r="AB8" s="20"/>
      <c r="AC8" s="21"/>
      <c r="AD8" s="18"/>
      <c r="AE8" s="19"/>
      <c r="AF8" s="20"/>
      <c r="AG8" s="21"/>
      <c r="AH8" s="18"/>
      <c r="AI8" s="19"/>
      <c r="AJ8" s="20"/>
      <c r="AK8" s="21"/>
      <c r="AL8" s="34"/>
      <c r="AM8" s="19"/>
      <c r="AN8" s="20"/>
      <c r="AO8" s="21"/>
      <c r="AP8" s="85"/>
      <c r="AQ8" s="85"/>
      <c r="AR8" s="71"/>
      <c r="AS8" s="71"/>
      <c r="AT8" s="71"/>
      <c r="AU8" s="71"/>
      <c r="AV8" s="74"/>
      <c r="AW8" s="74"/>
      <c r="AX8" s="71"/>
      <c r="AY8" s="71"/>
      <c r="AZ8" s="71"/>
      <c r="BA8" s="71"/>
      <c r="BB8" s="75"/>
      <c r="BC8" s="75"/>
      <c r="BD8" s="74"/>
      <c r="BE8" s="74"/>
      <c r="BG8" s="13">
        <f t="shared" ref="BG8" si="11">AV7+BB7*0.01+AX7*0.001</f>
        <v>-0.06</v>
      </c>
    </row>
    <row r="9" spans="1:59" ht="21" customHeight="1">
      <c r="A9" s="52">
        <v>4</v>
      </c>
      <c r="B9" s="54" t="s">
        <v>73</v>
      </c>
      <c r="C9" s="54"/>
      <c r="D9" s="54"/>
      <c r="E9" s="54"/>
      <c r="F9" s="14"/>
      <c r="G9" s="22"/>
      <c r="H9" s="23"/>
      <c r="I9" s="24"/>
      <c r="J9" s="14"/>
      <c r="K9" s="22"/>
      <c r="L9" s="23"/>
      <c r="M9" s="24"/>
      <c r="N9" s="14"/>
      <c r="O9" s="22"/>
      <c r="P9" s="23"/>
      <c r="Q9" s="24"/>
      <c r="R9" s="62"/>
      <c r="S9" s="63"/>
      <c r="T9" s="63"/>
      <c r="U9" s="64"/>
      <c r="V9" s="14"/>
      <c r="W9" s="22"/>
      <c r="X9" s="23"/>
      <c r="Y9" s="24"/>
      <c r="Z9" s="14" t="s">
        <v>83</v>
      </c>
      <c r="AA9" s="22">
        <v>3</v>
      </c>
      <c r="AB9" s="23" t="s">
        <v>85</v>
      </c>
      <c r="AC9" s="24">
        <v>0</v>
      </c>
      <c r="AD9" s="14"/>
      <c r="AE9" s="22"/>
      <c r="AF9" s="23"/>
      <c r="AG9" s="24"/>
      <c r="AH9" s="14" t="s">
        <v>83</v>
      </c>
      <c r="AI9" s="22">
        <v>4</v>
      </c>
      <c r="AJ9" s="23" t="s">
        <v>100</v>
      </c>
      <c r="AK9" s="24">
        <v>0</v>
      </c>
      <c r="AL9" s="14"/>
      <c r="AM9" s="22"/>
      <c r="AN9" s="23"/>
      <c r="AO9" s="24"/>
      <c r="AP9" s="85">
        <f t="shared" ref="AP9" si="12">COUNTIF(F9:AO10,"〇")</f>
        <v>0</v>
      </c>
      <c r="AQ9" s="85"/>
      <c r="AR9" s="71">
        <f t="shared" ref="AR9" si="13">COUNTIF(F9:AO10,"△")</f>
        <v>0</v>
      </c>
      <c r="AS9" s="71"/>
      <c r="AT9" s="71">
        <f t="shared" ref="AT9" si="14">COUNTIF(F9:AO10,"●")</f>
        <v>0</v>
      </c>
      <c r="AU9" s="71"/>
      <c r="AV9" s="74">
        <f t="shared" ref="AV9" si="15">AP9*3+AR9</f>
        <v>0</v>
      </c>
      <c r="AW9" s="74"/>
      <c r="AX9" s="71">
        <f>AM9+AM10+AI9+AI10+AE9+AE10+AA9+AA10+W9+W10+O9+O10+K9+K10+G9+G10</f>
        <v>7</v>
      </c>
      <c r="AY9" s="71"/>
      <c r="AZ9" s="71">
        <f>AO9+AO10+AK9+AK10+AG9+AG10+AC9+AC10+Y9+Y10+Q9+Q10+M9+M10+I9+I10</f>
        <v>0</v>
      </c>
      <c r="BA9" s="71"/>
      <c r="BB9" s="75">
        <f t="shared" ref="BB9" si="16">AX9-AZ9</f>
        <v>7</v>
      </c>
      <c r="BC9" s="75"/>
      <c r="BD9" s="74">
        <f t="shared" ref="BD9" si="17">RANK(BG10,$BG$4:$BG$20)</f>
        <v>1</v>
      </c>
      <c r="BE9" s="74"/>
    </row>
    <row r="10" spans="1:59" ht="21" customHeight="1">
      <c r="A10" s="52"/>
      <c r="B10" s="54"/>
      <c r="C10" s="54"/>
      <c r="D10" s="54"/>
      <c r="E10" s="54"/>
      <c r="F10" s="18"/>
      <c r="G10" s="19"/>
      <c r="H10" s="20"/>
      <c r="I10" s="21"/>
      <c r="J10" s="18"/>
      <c r="K10" s="19"/>
      <c r="L10" s="20"/>
      <c r="M10" s="21"/>
      <c r="N10" s="18"/>
      <c r="O10" s="19"/>
      <c r="P10" s="20"/>
      <c r="Q10" s="21"/>
      <c r="R10" s="59"/>
      <c r="S10" s="60"/>
      <c r="T10" s="60"/>
      <c r="U10" s="61"/>
      <c r="V10" s="18"/>
      <c r="W10" s="19"/>
      <c r="X10" s="20"/>
      <c r="Y10" s="21"/>
      <c r="Z10" s="18"/>
      <c r="AA10" s="19"/>
      <c r="AB10" s="20"/>
      <c r="AC10" s="21"/>
      <c r="AD10" s="18"/>
      <c r="AE10" s="19"/>
      <c r="AF10" s="20"/>
      <c r="AG10" s="21"/>
      <c r="AH10" s="18"/>
      <c r="AI10" s="19"/>
      <c r="AJ10" s="20"/>
      <c r="AK10" s="21"/>
      <c r="AL10" s="34"/>
      <c r="AM10" s="19"/>
      <c r="AN10" s="20"/>
      <c r="AO10" s="21"/>
      <c r="AP10" s="85"/>
      <c r="AQ10" s="85"/>
      <c r="AR10" s="71"/>
      <c r="AS10" s="71"/>
      <c r="AT10" s="71"/>
      <c r="AU10" s="71"/>
      <c r="AV10" s="74"/>
      <c r="AW10" s="74"/>
      <c r="AX10" s="71"/>
      <c r="AY10" s="71"/>
      <c r="AZ10" s="71"/>
      <c r="BA10" s="71"/>
      <c r="BB10" s="75"/>
      <c r="BC10" s="75"/>
      <c r="BD10" s="74"/>
      <c r="BE10" s="74"/>
      <c r="BG10" s="13">
        <f t="shared" ref="BG10" si="18">AV9+BB9*0.01+AX9*0.001</f>
        <v>7.7000000000000013E-2</v>
      </c>
    </row>
    <row r="11" spans="1:59" ht="21" customHeight="1">
      <c r="A11" s="52">
        <v>5</v>
      </c>
      <c r="B11" s="54" t="s">
        <v>76</v>
      </c>
      <c r="C11" s="54"/>
      <c r="D11" s="54"/>
      <c r="E11" s="54"/>
      <c r="F11" s="14"/>
      <c r="G11" s="22"/>
      <c r="H11" s="23"/>
      <c r="I11" s="24"/>
      <c r="J11" s="14" t="s">
        <v>14</v>
      </c>
      <c r="K11" s="22">
        <v>0</v>
      </c>
      <c r="L11" s="23" t="s">
        <v>100</v>
      </c>
      <c r="M11" s="24">
        <v>1</v>
      </c>
      <c r="N11" s="14"/>
      <c r="O11" s="22"/>
      <c r="P11" s="23"/>
      <c r="Q11" s="24"/>
      <c r="R11" s="14"/>
      <c r="S11" s="22"/>
      <c r="T11" s="23"/>
      <c r="U11" s="24"/>
      <c r="V11" s="62"/>
      <c r="W11" s="63"/>
      <c r="X11" s="63"/>
      <c r="Y11" s="64"/>
      <c r="Z11" s="14"/>
      <c r="AA11" s="22"/>
      <c r="AB11" s="23"/>
      <c r="AC11" s="24"/>
      <c r="AD11" s="14"/>
      <c r="AE11" s="22"/>
      <c r="AF11" s="23"/>
      <c r="AG11" s="24"/>
      <c r="AH11" s="14"/>
      <c r="AI11" s="22"/>
      <c r="AJ11" s="23"/>
      <c r="AK11" s="24"/>
      <c r="AL11" s="14"/>
      <c r="AM11" s="22"/>
      <c r="AN11" s="23"/>
      <c r="AO11" s="24"/>
      <c r="AP11" s="85">
        <f t="shared" ref="AP11" si="19">COUNTIF(F11:AO12,"〇")</f>
        <v>0</v>
      </c>
      <c r="AQ11" s="85"/>
      <c r="AR11" s="71">
        <f t="shared" ref="AR11" si="20">COUNTIF(F11:AO12,"△")</f>
        <v>0</v>
      </c>
      <c r="AS11" s="71"/>
      <c r="AT11" s="71">
        <f t="shared" ref="AT11" si="21">COUNTIF(F11:AO12,"●")</f>
        <v>1</v>
      </c>
      <c r="AU11" s="71"/>
      <c r="AV11" s="74">
        <f t="shared" ref="AV11" si="22">AP11*3+AR11</f>
        <v>0</v>
      </c>
      <c r="AW11" s="74"/>
      <c r="AX11" s="71">
        <f>AM11+AM12+AI11+AI12+AE11+AE12+AA11+AA12+S11+S12+O11+O12+K11+K12+G11+G12</f>
        <v>0</v>
      </c>
      <c r="AY11" s="71"/>
      <c r="AZ11" s="71">
        <f>AO11+AO12+AK11+AK12+AG11+AG12+AC11+AC12+U11+U12+Q11+Q12+M11+M12+I11+I12</f>
        <v>1</v>
      </c>
      <c r="BA11" s="71"/>
      <c r="BB11" s="75">
        <f t="shared" ref="BB11" si="23">AX11-AZ11</f>
        <v>-1</v>
      </c>
      <c r="BC11" s="75"/>
      <c r="BD11" s="74">
        <f t="shared" ref="BD11" si="24">RANK(BG12,$BG$4:$BG$20)</f>
        <v>6</v>
      </c>
      <c r="BE11" s="74"/>
    </row>
    <row r="12" spans="1:59" ht="21" customHeight="1">
      <c r="A12" s="52"/>
      <c r="B12" s="54"/>
      <c r="C12" s="54"/>
      <c r="D12" s="54"/>
      <c r="E12" s="54"/>
      <c r="F12" s="18"/>
      <c r="G12" s="19"/>
      <c r="H12" s="20"/>
      <c r="I12" s="21"/>
      <c r="J12" s="18"/>
      <c r="K12" s="19"/>
      <c r="L12" s="20"/>
      <c r="M12" s="21"/>
      <c r="N12" s="18"/>
      <c r="O12" s="19"/>
      <c r="P12" s="20"/>
      <c r="Q12" s="21"/>
      <c r="R12" s="18"/>
      <c r="S12" s="19"/>
      <c r="T12" s="20"/>
      <c r="U12" s="21"/>
      <c r="V12" s="59"/>
      <c r="W12" s="60"/>
      <c r="X12" s="60"/>
      <c r="Y12" s="61"/>
      <c r="Z12" s="18"/>
      <c r="AA12" s="19"/>
      <c r="AB12" s="20"/>
      <c r="AC12" s="21"/>
      <c r="AD12" s="18"/>
      <c r="AE12" s="19"/>
      <c r="AF12" s="20"/>
      <c r="AG12" s="21"/>
      <c r="AH12" s="18"/>
      <c r="AI12" s="19"/>
      <c r="AJ12" s="20"/>
      <c r="AK12" s="21"/>
      <c r="AL12" s="18"/>
      <c r="AM12" s="19"/>
      <c r="AN12" s="20"/>
      <c r="AO12" s="21"/>
      <c r="AP12" s="85"/>
      <c r="AQ12" s="85"/>
      <c r="AR12" s="71"/>
      <c r="AS12" s="71"/>
      <c r="AT12" s="71"/>
      <c r="AU12" s="71"/>
      <c r="AV12" s="74"/>
      <c r="AW12" s="74"/>
      <c r="AX12" s="71"/>
      <c r="AY12" s="71"/>
      <c r="AZ12" s="71"/>
      <c r="BA12" s="71"/>
      <c r="BB12" s="75"/>
      <c r="BC12" s="75"/>
      <c r="BD12" s="74"/>
      <c r="BE12" s="74"/>
      <c r="BG12" s="13">
        <f t="shared" ref="BG12" si="25">AV11+BB11*0.01+AX11*0.001</f>
        <v>-0.01</v>
      </c>
    </row>
    <row r="13" spans="1:59" ht="21" customHeight="1">
      <c r="A13" s="52">
        <v>6</v>
      </c>
      <c r="B13" s="54" t="s">
        <v>74</v>
      </c>
      <c r="C13" s="54"/>
      <c r="D13" s="54"/>
      <c r="E13" s="54"/>
      <c r="F13" s="14"/>
      <c r="G13" s="22"/>
      <c r="H13" s="23"/>
      <c r="I13" s="24"/>
      <c r="J13" s="14"/>
      <c r="K13" s="22"/>
      <c r="L13" s="23"/>
      <c r="M13" s="24"/>
      <c r="N13" s="14"/>
      <c r="O13" s="22"/>
      <c r="P13" s="23"/>
      <c r="Q13" s="24"/>
      <c r="R13" s="14" t="s">
        <v>14</v>
      </c>
      <c r="S13" s="22">
        <v>0</v>
      </c>
      <c r="T13" s="23" t="s">
        <v>84</v>
      </c>
      <c r="U13" s="24">
        <v>3</v>
      </c>
      <c r="V13" s="14"/>
      <c r="W13" s="22"/>
      <c r="X13" s="23"/>
      <c r="Y13" s="24"/>
      <c r="Z13" s="62"/>
      <c r="AA13" s="63"/>
      <c r="AB13" s="63"/>
      <c r="AC13" s="64"/>
      <c r="AD13" s="14"/>
      <c r="AE13" s="22"/>
      <c r="AF13" s="23"/>
      <c r="AG13" s="24"/>
      <c r="AH13" s="14"/>
      <c r="AI13" s="22"/>
      <c r="AJ13" s="23"/>
      <c r="AK13" s="24"/>
      <c r="AL13" s="14"/>
      <c r="AM13" s="22"/>
      <c r="AN13" s="23"/>
      <c r="AO13" s="24"/>
      <c r="AP13" s="85">
        <f t="shared" ref="AP13" si="26">COUNTIF(F13:AO14,"〇")</f>
        <v>0</v>
      </c>
      <c r="AQ13" s="85"/>
      <c r="AR13" s="71">
        <f t="shared" ref="AR13" si="27">COUNTIF(F13:AO14,"△")</f>
        <v>0</v>
      </c>
      <c r="AS13" s="71"/>
      <c r="AT13" s="71">
        <f t="shared" ref="AT13" si="28">COUNTIF(F13:AO14,"●")</f>
        <v>1</v>
      </c>
      <c r="AU13" s="71"/>
      <c r="AV13" s="74">
        <f t="shared" ref="AV13" si="29">AP13*3+AR13</f>
        <v>0</v>
      </c>
      <c r="AW13" s="74"/>
      <c r="AX13" s="71">
        <f>AM13+AM14+AI13+AI14+AE13+AE14+W13+W14+S13+S14+O13+O14+K13+K14+G13+G14</f>
        <v>0</v>
      </c>
      <c r="AY13" s="71"/>
      <c r="AZ13" s="71">
        <f>AO13+AO14+AK13+AK14+AG13+AG14+Y13+Y14+U13+U14+Q13+Q14+M13+M14+I13+I14</f>
        <v>3</v>
      </c>
      <c r="BA13" s="71"/>
      <c r="BB13" s="75">
        <f t="shared" ref="BB13" si="30">AX13-AZ13</f>
        <v>-3</v>
      </c>
      <c r="BC13" s="75"/>
      <c r="BD13" s="74">
        <f t="shared" ref="BD13" si="31">RANK(BG14,$BG$4:$BG$20)</f>
        <v>7</v>
      </c>
      <c r="BE13" s="74"/>
    </row>
    <row r="14" spans="1:59" ht="21" customHeight="1">
      <c r="A14" s="52"/>
      <c r="B14" s="54"/>
      <c r="C14" s="54"/>
      <c r="D14" s="54"/>
      <c r="E14" s="54"/>
      <c r="F14" s="18"/>
      <c r="G14" s="19"/>
      <c r="H14" s="20"/>
      <c r="I14" s="21"/>
      <c r="J14" s="18"/>
      <c r="K14" s="19"/>
      <c r="L14" s="20"/>
      <c r="M14" s="21"/>
      <c r="N14" s="18"/>
      <c r="O14" s="19"/>
      <c r="P14" s="20"/>
      <c r="Q14" s="21"/>
      <c r="R14" s="18"/>
      <c r="S14" s="19"/>
      <c r="T14" s="20"/>
      <c r="U14" s="21"/>
      <c r="V14" s="18"/>
      <c r="W14" s="19"/>
      <c r="X14" s="20"/>
      <c r="Y14" s="21"/>
      <c r="Z14" s="59"/>
      <c r="AA14" s="60"/>
      <c r="AB14" s="60"/>
      <c r="AC14" s="61"/>
      <c r="AD14" s="18"/>
      <c r="AE14" s="19"/>
      <c r="AF14" s="20"/>
      <c r="AG14" s="21"/>
      <c r="AH14" s="18"/>
      <c r="AI14" s="19"/>
      <c r="AJ14" s="20"/>
      <c r="AK14" s="21"/>
      <c r="AL14" s="18"/>
      <c r="AM14" s="19"/>
      <c r="AN14" s="20"/>
      <c r="AO14" s="21"/>
      <c r="AP14" s="85"/>
      <c r="AQ14" s="85"/>
      <c r="AR14" s="71"/>
      <c r="AS14" s="71"/>
      <c r="AT14" s="71"/>
      <c r="AU14" s="71"/>
      <c r="AV14" s="74"/>
      <c r="AW14" s="74"/>
      <c r="AX14" s="71"/>
      <c r="AY14" s="71"/>
      <c r="AZ14" s="71"/>
      <c r="BA14" s="71"/>
      <c r="BB14" s="75"/>
      <c r="BC14" s="75"/>
      <c r="BD14" s="74"/>
      <c r="BE14" s="74"/>
      <c r="BG14" s="13">
        <f t="shared" ref="BG14" si="32">AV13+BB13*0.01+AX13*0.001</f>
        <v>-0.03</v>
      </c>
    </row>
    <row r="15" spans="1:59" ht="21" customHeight="1">
      <c r="A15" s="52">
        <v>7</v>
      </c>
      <c r="B15" s="54" t="s">
        <v>75</v>
      </c>
      <c r="C15" s="54"/>
      <c r="D15" s="54"/>
      <c r="E15" s="54"/>
      <c r="F15" s="14" t="s">
        <v>14</v>
      </c>
      <c r="G15" s="22">
        <v>0</v>
      </c>
      <c r="H15" s="23" t="s">
        <v>101</v>
      </c>
      <c r="I15" s="24">
        <v>3</v>
      </c>
      <c r="J15" s="14"/>
      <c r="K15" s="22"/>
      <c r="L15" s="23"/>
      <c r="M15" s="24"/>
      <c r="N15" s="14" t="s">
        <v>83</v>
      </c>
      <c r="O15" s="22">
        <v>3</v>
      </c>
      <c r="P15" s="23" t="s">
        <v>84</v>
      </c>
      <c r="Q15" s="24">
        <v>0</v>
      </c>
      <c r="R15" s="14"/>
      <c r="S15" s="22"/>
      <c r="T15" s="23"/>
      <c r="U15" s="24"/>
      <c r="V15" s="14"/>
      <c r="W15" s="22"/>
      <c r="X15" s="23"/>
      <c r="Y15" s="24"/>
      <c r="Z15" s="14"/>
      <c r="AA15" s="22"/>
      <c r="AB15" s="23"/>
      <c r="AC15" s="24"/>
      <c r="AD15" s="62"/>
      <c r="AE15" s="63"/>
      <c r="AF15" s="63"/>
      <c r="AG15" s="64"/>
      <c r="AH15" s="14"/>
      <c r="AI15" s="22"/>
      <c r="AJ15" s="23"/>
      <c r="AK15" s="24"/>
      <c r="AL15" s="14"/>
      <c r="AM15" s="22"/>
      <c r="AN15" s="23"/>
      <c r="AO15" s="24"/>
      <c r="AP15" s="85">
        <f t="shared" ref="AP15" si="33">COUNTIF(F15:AO16,"〇")</f>
        <v>0</v>
      </c>
      <c r="AQ15" s="85"/>
      <c r="AR15" s="71">
        <f t="shared" ref="AR15" si="34">COUNTIF(F15:AO16,"△")</f>
        <v>0</v>
      </c>
      <c r="AS15" s="71"/>
      <c r="AT15" s="71">
        <f t="shared" ref="AT15" si="35">COUNTIF(F15:AO16,"●")</f>
        <v>1</v>
      </c>
      <c r="AU15" s="71"/>
      <c r="AV15" s="74">
        <f t="shared" ref="AV15" si="36">AP15*3+AR15</f>
        <v>0</v>
      </c>
      <c r="AW15" s="74"/>
      <c r="AX15" s="71">
        <f>AM15+AM16+AI15+AI16+AA15+AA16+W15+W16+S15+S16+O15+O16+K15+K16+G15+G16</f>
        <v>3</v>
      </c>
      <c r="AY15" s="71"/>
      <c r="AZ15" s="71">
        <f>AO15+AO16+AK15+AK16+AC15+AC16+Y15+Y16+U15+U16+Q15+Q16+M15+M16+I15+I16</f>
        <v>3</v>
      </c>
      <c r="BA15" s="71"/>
      <c r="BB15" s="75">
        <f t="shared" ref="BB15" si="37">AX15-AZ15</f>
        <v>0</v>
      </c>
      <c r="BC15" s="75"/>
      <c r="BD15" s="74">
        <f t="shared" ref="BD15" si="38">RANK(BG16,$BG$4:$BG$20)</f>
        <v>5</v>
      </c>
      <c r="BE15" s="74"/>
    </row>
    <row r="16" spans="1:59" ht="21" customHeight="1">
      <c r="A16" s="52"/>
      <c r="B16" s="54"/>
      <c r="C16" s="54"/>
      <c r="D16" s="54"/>
      <c r="E16" s="54"/>
      <c r="F16" s="18"/>
      <c r="G16" s="19"/>
      <c r="H16" s="20"/>
      <c r="I16" s="21"/>
      <c r="J16" s="18"/>
      <c r="K16" s="19"/>
      <c r="L16" s="20"/>
      <c r="M16" s="21"/>
      <c r="N16" s="18"/>
      <c r="O16" s="19"/>
      <c r="P16" s="20"/>
      <c r="Q16" s="21"/>
      <c r="R16" s="18"/>
      <c r="S16" s="19"/>
      <c r="T16" s="20"/>
      <c r="U16" s="21"/>
      <c r="V16" s="18"/>
      <c r="W16" s="19"/>
      <c r="X16" s="20"/>
      <c r="Y16" s="21"/>
      <c r="Z16" s="18"/>
      <c r="AA16" s="19"/>
      <c r="AB16" s="20"/>
      <c r="AC16" s="21"/>
      <c r="AD16" s="59"/>
      <c r="AE16" s="60"/>
      <c r="AF16" s="60"/>
      <c r="AG16" s="61"/>
      <c r="AH16" s="18"/>
      <c r="AI16" s="19"/>
      <c r="AJ16" s="20"/>
      <c r="AK16" s="21"/>
      <c r="AL16" s="18"/>
      <c r="AM16" s="19"/>
      <c r="AN16" s="20"/>
      <c r="AO16" s="21"/>
      <c r="AP16" s="85"/>
      <c r="AQ16" s="85"/>
      <c r="AR16" s="71"/>
      <c r="AS16" s="71"/>
      <c r="AT16" s="71"/>
      <c r="AU16" s="71"/>
      <c r="AV16" s="74"/>
      <c r="AW16" s="74"/>
      <c r="AX16" s="71"/>
      <c r="AY16" s="71"/>
      <c r="AZ16" s="71"/>
      <c r="BA16" s="71"/>
      <c r="BB16" s="75"/>
      <c r="BC16" s="75"/>
      <c r="BD16" s="74"/>
      <c r="BE16" s="74"/>
      <c r="BG16" s="13">
        <f t="shared" ref="BG16" si="39">AV15+BB15*0.01+AX15*0.001</f>
        <v>3.0000000000000001E-3</v>
      </c>
    </row>
    <row r="17" spans="1:59" ht="21" customHeight="1">
      <c r="A17" s="52">
        <v>8</v>
      </c>
      <c r="B17" s="54" t="s">
        <v>77</v>
      </c>
      <c r="C17" s="54"/>
      <c r="D17" s="54"/>
      <c r="E17" s="54"/>
      <c r="F17" s="14"/>
      <c r="G17" s="22"/>
      <c r="H17" s="23"/>
      <c r="I17" s="24"/>
      <c r="J17" s="14" t="s">
        <v>14</v>
      </c>
      <c r="K17" s="22">
        <v>0</v>
      </c>
      <c r="L17" s="23" t="s">
        <v>84</v>
      </c>
      <c r="M17" s="24">
        <v>4</v>
      </c>
      <c r="N17" s="14"/>
      <c r="O17" s="22"/>
      <c r="P17" s="23"/>
      <c r="Q17" s="24"/>
      <c r="R17" s="14" t="s">
        <v>14</v>
      </c>
      <c r="S17" s="22">
        <v>0</v>
      </c>
      <c r="T17" s="23" t="s">
        <v>101</v>
      </c>
      <c r="U17" s="24">
        <v>4</v>
      </c>
      <c r="V17" s="14"/>
      <c r="W17" s="22"/>
      <c r="X17" s="23"/>
      <c r="Y17" s="24"/>
      <c r="Z17" s="14"/>
      <c r="AA17" s="22"/>
      <c r="AB17" s="23"/>
      <c r="AC17" s="24"/>
      <c r="AD17" s="14"/>
      <c r="AE17" s="22"/>
      <c r="AF17" s="23"/>
      <c r="AG17" s="24"/>
      <c r="AH17" s="62"/>
      <c r="AI17" s="63"/>
      <c r="AJ17" s="63"/>
      <c r="AK17" s="64"/>
      <c r="AL17" s="14"/>
      <c r="AM17" s="22"/>
      <c r="AN17" s="23"/>
      <c r="AO17" s="24"/>
      <c r="AP17" s="85">
        <f t="shared" ref="AP17" si="40">COUNTIF(F17:AO18,"〇")</f>
        <v>0</v>
      </c>
      <c r="AQ17" s="85"/>
      <c r="AR17" s="71">
        <f t="shared" ref="AR17" si="41">COUNTIF(F17:AO18,"△")</f>
        <v>0</v>
      </c>
      <c r="AS17" s="71"/>
      <c r="AT17" s="71">
        <f t="shared" ref="AT17" si="42">COUNTIF(F17:AO18,"●")</f>
        <v>2</v>
      </c>
      <c r="AU17" s="71"/>
      <c r="AV17" s="74">
        <f t="shared" ref="AV17" si="43">AP17*3+AR17</f>
        <v>0</v>
      </c>
      <c r="AW17" s="74"/>
      <c r="AX17" s="71">
        <f>AM17+AM18+AE17+AE18+AA17+AA18+W17+W18+S17+S18+O17+O18+K17+K18+G17+G18</f>
        <v>0</v>
      </c>
      <c r="AY17" s="71"/>
      <c r="AZ17" s="71">
        <f>AO17+AO18+AG17+AG18+AC17+AC18+Y17+Y18+U17+U18+Q17+Q18+M17+M18+I17+I18</f>
        <v>8</v>
      </c>
      <c r="BA17" s="71"/>
      <c r="BB17" s="75">
        <f t="shared" ref="BB17" si="44">AX17-AZ17</f>
        <v>-8</v>
      </c>
      <c r="BC17" s="75"/>
      <c r="BD17" s="74">
        <f t="shared" ref="BD17" si="45">RANK(BG18,$BG$4:$BG$20)</f>
        <v>9</v>
      </c>
      <c r="BE17" s="74"/>
    </row>
    <row r="18" spans="1:59" ht="21" customHeight="1">
      <c r="A18" s="52"/>
      <c r="B18" s="54"/>
      <c r="C18" s="54"/>
      <c r="D18" s="54"/>
      <c r="E18" s="54"/>
      <c r="F18" s="18"/>
      <c r="G18" s="19"/>
      <c r="H18" s="20"/>
      <c r="I18" s="21"/>
      <c r="J18" s="18"/>
      <c r="K18" s="19"/>
      <c r="L18" s="20"/>
      <c r="M18" s="21"/>
      <c r="N18" s="18"/>
      <c r="O18" s="19"/>
      <c r="P18" s="20"/>
      <c r="Q18" s="21"/>
      <c r="R18" s="18"/>
      <c r="S18" s="19"/>
      <c r="T18" s="20"/>
      <c r="U18" s="21"/>
      <c r="V18" s="18"/>
      <c r="W18" s="19"/>
      <c r="X18" s="20"/>
      <c r="Y18" s="21"/>
      <c r="Z18" s="18"/>
      <c r="AA18" s="19"/>
      <c r="AB18" s="20"/>
      <c r="AC18" s="21"/>
      <c r="AD18" s="18"/>
      <c r="AE18" s="19"/>
      <c r="AF18" s="20"/>
      <c r="AG18" s="21"/>
      <c r="AH18" s="59"/>
      <c r="AI18" s="60"/>
      <c r="AJ18" s="60"/>
      <c r="AK18" s="61"/>
      <c r="AL18" s="18"/>
      <c r="AM18" s="19"/>
      <c r="AN18" s="20"/>
      <c r="AO18" s="21"/>
      <c r="AP18" s="85"/>
      <c r="AQ18" s="85"/>
      <c r="AR18" s="71"/>
      <c r="AS18" s="71"/>
      <c r="AT18" s="71"/>
      <c r="AU18" s="71"/>
      <c r="AV18" s="74"/>
      <c r="AW18" s="74"/>
      <c r="AX18" s="71"/>
      <c r="AY18" s="71"/>
      <c r="AZ18" s="71"/>
      <c r="BA18" s="71"/>
      <c r="BB18" s="75"/>
      <c r="BC18" s="75"/>
      <c r="BD18" s="74"/>
      <c r="BE18" s="74"/>
      <c r="BG18" s="13">
        <f t="shared" ref="BG18" si="46">AV17+BB17*0.01+AX17*0.001</f>
        <v>-0.08</v>
      </c>
    </row>
    <row r="19" spans="1:59" ht="21" customHeight="1">
      <c r="A19" s="52">
        <v>9</v>
      </c>
      <c r="B19" s="82" t="s">
        <v>78</v>
      </c>
      <c r="C19" s="82"/>
      <c r="D19" s="82"/>
      <c r="E19" s="82"/>
      <c r="F19" s="14" t="s">
        <v>83</v>
      </c>
      <c r="G19" s="22">
        <v>2</v>
      </c>
      <c r="H19" s="23" t="s">
        <v>84</v>
      </c>
      <c r="I19" s="24">
        <v>0</v>
      </c>
      <c r="J19" s="14"/>
      <c r="K19" s="22"/>
      <c r="L19" s="23"/>
      <c r="M19" s="24"/>
      <c r="N19" s="14" t="s">
        <v>83</v>
      </c>
      <c r="O19" s="22">
        <v>3</v>
      </c>
      <c r="P19" s="23" t="s">
        <v>101</v>
      </c>
      <c r="Q19" s="24">
        <v>0</v>
      </c>
      <c r="R19" s="14"/>
      <c r="S19" s="22"/>
      <c r="T19" s="23"/>
      <c r="U19" s="24"/>
      <c r="V19" s="14"/>
      <c r="W19" s="22"/>
      <c r="X19" s="23"/>
      <c r="Y19" s="24"/>
      <c r="Z19" s="14"/>
      <c r="AA19" s="22"/>
      <c r="AB19" s="23"/>
      <c r="AC19" s="24"/>
      <c r="AD19" s="14"/>
      <c r="AE19" s="22"/>
      <c r="AF19" s="23"/>
      <c r="AG19" s="24"/>
      <c r="AH19" s="14"/>
      <c r="AI19" s="22"/>
      <c r="AJ19" s="23"/>
      <c r="AK19" s="24"/>
      <c r="AL19" s="62"/>
      <c r="AM19" s="63"/>
      <c r="AN19" s="63"/>
      <c r="AO19" s="64"/>
      <c r="AP19" s="85">
        <f t="shared" ref="AP19" si="47">COUNTIF(F19:AO20,"〇")</f>
        <v>0</v>
      </c>
      <c r="AQ19" s="85"/>
      <c r="AR19" s="71">
        <f t="shared" ref="AR19" si="48">COUNTIF(F19:AO20,"△")</f>
        <v>0</v>
      </c>
      <c r="AS19" s="71"/>
      <c r="AT19" s="71">
        <f t="shared" ref="AT19" si="49">COUNTIF(F19:AO20,"●")</f>
        <v>0</v>
      </c>
      <c r="AU19" s="71"/>
      <c r="AV19" s="74">
        <f t="shared" ref="AV19" si="50">AP19*3+AR19</f>
        <v>0</v>
      </c>
      <c r="AW19" s="74"/>
      <c r="AX19" s="83">
        <f>AI19+AI20+AE19+AE20+AA19+AA20+W19+W20+S19+S20+O19+O20+K19+K20+G19+G20</f>
        <v>5</v>
      </c>
      <c r="AY19" s="83"/>
      <c r="AZ19" s="83">
        <f>AK19+AK20+AG19+AG20+AC19+AC20+Y19+Y20+U19+U20+Q19+Q20+M19+M20+I19+I20</f>
        <v>0</v>
      </c>
      <c r="BA19" s="83"/>
      <c r="BB19" s="75">
        <f t="shared" ref="BB19" si="51">AX19-AZ19</f>
        <v>5</v>
      </c>
      <c r="BC19" s="75"/>
      <c r="BD19" s="74">
        <f t="shared" ref="BD19" si="52">RANK(BG20,$BG$4:$BG$20)</f>
        <v>2</v>
      </c>
      <c r="BE19" s="74"/>
    </row>
    <row r="20" spans="1:59" ht="21" customHeight="1">
      <c r="A20" s="52"/>
      <c r="B20" s="82"/>
      <c r="C20" s="82"/>
      <c r="D20" s="82"/>
      <c r="E20" s="82"/>
      <c r="F20" s="18"/>
      <c r="G20" s="19"/>
      <c r="H20" s="20"/>
      <c r="I20" s="21"/>
      <c r="J20" s="18"/>
      <c r="K20" s="19"/>
      <c r="L20" s="20"/>
      <c r="M20" s="21"/>
      <c r="N20" s="18"/>
      <c r="O20" s="19"/>
      <c r="P20" s="20"/>
      <c r="Q20" s="21"/>
      <c r="R20" s="18"/>
      <c r="S20" s="19"/>
      <c r="T20" s="20"/>
      <c r="U20" s="21"/>
      <c r="V20" s="18"/>
      <c r="W20" s="19"/>
      <c r="X20" s="20"/>
      <c r="Y20" s="21"/>
      <c r="Z20" s="18"/>
      <c r="AA20" s="19"/>
      <c r="AB20" s="20"/>
      <c r="AC20" s="21"/>
      <c r="AD20" s="18"/>
      <c r="AE20" s="19"/>
      <c r="AF20" s="20"/>
      <c r="AG20" s="21"/>
      <c r="AH20" s="18"/>
      <c r="AI20" s="19"/>
      <c r="AJ20" s="20"/>
      <c r="AK20" s="21"/>
      <c r="AL20" s="59"/>
      <c r="AM20" s="60"/>
      <c r="AN20" s="60"/>
      <c r="AO20" s="61"/>
      <c r="AP20" s="85"/>
      <c r="AQ20" s="85"/>
      <c r="AR20" s="71"/>
      <c r="AS20" s="71"/>
      <c r="AT20" s="71"/>
      <c r="AU20" s="71"/>
      <c r="AV20" s="74"/>
      <c r="AW20" s="74"/>
      <c r="AX20" s="83"/>
      <c r="AY20" s="83"/>
      <c r="AZ20" s="83"/>
      <c r="BA20" s="83"/>
      <c r="BB20" s="75"/>
      <c r="BC20" s="75"/>
      <c r="BD20" s="74"/>
      <c r="BE20" s="74"/>
      <c r="BG20" s="13">
        <f t="shared" ref="BG20" si="53">AV19+BB19*0.01+AX19*0.001</f>
        <v>5.5E-2</v>
      </c>
    </row>
    <row r="21" spans="1:59">
      <c r="AP21" s="77">
        <f>SUM(AP3:AQ20)</f>
        <v>0</v>
      </c>
      <c r="AQ21" s="77"/>
      <c r="AR21" s="77">
        <f t="shared" ref="AR21" si="54">SUM(AR3:AS20)</f>
        <v>0</v>
      </c>
      <c r="AS21" s="77"/>
      <c r="AT21" s="77">
        <f t="shared" ref="AT21" si="55">SUM(AT3:AU20)</f>
        <v>8</v>
      </c>
      <c r="AU21" s="77"/>
      <c r="AV21" s="77">
        <f t="shared" ref="AV21" si="56">SUM(AV3:AW20)</f>
        <v>0</v>
      </c>
      <c r="AW21" s="77"/>
      <c r="AX21" s="77">
        <f t="shared" ref="AX21" si="57">SUM(AX3:AY20)</f>
        <v>23</v>
      </c>
      <c r="AY21" s="77"/>
      <c r="AZ21" s="77">
        <f t="shared" ref="AZ21" si="58">SUM(AZ3:BA20)</f>
        <v>23</v>
      </c>
      <c r="BA21" s="77"/>
      <c r="BB21" s="77">
        <f t="shared" ref="BB21" si="59">SUM(BB3:BC20)</f>
        <v>0</v>
      </c>
      <c r="BC21" s="77"/>
      <c r="BD21" s="77">
        <f t="shared" ref="BD21" si="60">SUM(BD3:BE20)</f>
        <v>44</v>
      </c>
      <c r="BE21" s="77"/>
    </row>
    <row r="36" spans="5:7">
      <c r="E36" s="1" t="s">
        <v>16</v>
      </c>
      <c r="F36" s="1" t="s">
        <v>17</v>
      </c>
      <c r="G36" s="1" t="s">
        <v>18</v>
      </c>
    </row>
  </sheetData>
  <mergeCells count="126">
    <mergeCell ref="BB21:BC21"/>
    <mergeCell ref="BD21:BE21"/>
    <mergeCell ref="AP21:AQ21"/>
    <mergeCell ref="AR21:AS21"/>
    <mergeCell ref="AT21:AU21"/>
    <mergeCell ref="AV21:AW21"/>
    <mergeCell ref="AX21:AY21"/>
    <mergeCell ref="AZ21:BA21"/>
    <mergeCell ref="AT19:AU20"/>
    <mergeCell ref="AV19:AW20"/>
    <mergeCell ref="AX19:AY20"/>
    <mergeCell ref="AZ19:BA20"/>
    <mergeCell ref="BB19:BC20"/>
    <mergeCell ref="BD19:BE20"/>
    <mergeCell ref="AV17:AW18"/>
    <mergeCell ref="AX17:AY18"/>
    <mergeCell ref="AZ17:BA18"/>
    <mergeCell ref="BB17:BC18"/>
    <mergeCell ref="BD17:BE18"/>
    <mergeCell ref="A19:A20"/>
    <mergeCell ref="B19:E20"/>
    <mergeCell ref="AL19:AO20"/>
    <mergeCell ref="AP19:AQ20"/>
    <mergeCell ref="AR19:AS20"/>
    <mergeCell ref="A17:A18"/>
    <mergeCell ref="B17:E18"/>
    <mergeCell ref="AH17:AK18"/>
    <mergeCell ref="AP17:AQ18"/>
    <mergeCell ref="AR17:AS18"/>
    <mergeCell ref="AT17:AU18"/>
    <mergeCell ref="AT15:AU16"/>
    <mergeCell ref="AV15:AW16"/>
    <mergeCell ref="AX15:AY16"/>
    <mergeCell ref="AZ15:BA16"/>
    <mergeCell ref="BB15:BC16"/>
    <mergeCell ref="BD15:BE16"/>
    <mergeCell ref="AV13:AW14"/>
    <mergeCell ref="AX13:AY14"/>
    <mergeCell ref="AZ13:BA14"/>
    <mergeCell ref="BB13:BC14"/>
    <mergeCell ref="BD13:BE14"/>
    <mergeCell ref="AT13:AU14"/>
    <mergeCell ref="A15:A16"/>
    <mergeCell ref="B15:E16"/>
    <mergeCell ref="AD15:AG16"/>
    <mergeCell ref="AP15:AQ16"/>
    <mergeCell ref="AR15:AS16"/>
    <mergeCell ref="A13:A14"/>
    <mergeCell ref="B13:E14"/>
    <mergeCell ref="Z13:AC14"/>
    <mergeCell ref="AP13:AQ14"/>
    <mergeCell ref="AR13:AS14"/>
    <mergeCell ref="BB5:BC6"/>
    <mergeCell ref="BD5:BE6"/>
    <mergeCell ref="A11:A12"/>
    <mergeCell ref="B11:E12"/>
    <mergeCell ref="V11:Y12"/>
    <mergeCell ref="AP11:AQ12"/>
    <mergeCell ref="AR11:AS12"/>
    <mergeCell ref="A9:A10"/>
    <mergeCell ref="B9:E10"/>
    <mergeCell ref="R9:U10"/>
    <mergeCell ref="AP9:AQ10"/>
    <mergeCell ref="AR9:AS10"/>
    <mergeCell ref="AT11:AU12"/>
    <mergeCell ref="AV11:AW12"/>
    <mergeCell ref="AX11:AY12"/>
    <mergeCell ref="AZ11:BA12"/>
    <mergeCell ref="BB11:BC12"/>
    <mergeCell ref="BD11:BE12"/>
    <mergeCell ref="AV9:AW10"/>
    <mergeCell ref="AX9:AY10"/>
    <mergeCell ref="AZ9:BA10"/>
    <mergeCell ref="BB9:BC10"/>
    <mergeCell ref="BD9:BE10"/>
    <mergeCell ref="AT9:AU10"/>
    <mergeCell ref="A7:A8"/>
    <mergeCell ref="B7:E8"/>
    <mergeCell ref="N7:Q8"/>
    <mergeCell ref="AP7:AQ8"/>
    <mergeCell ref="AR7:AS8"/>
    <mergeCell ref="AX3:AY4"/>
    <mergeCell ref="AZ3:BA4"/>
    <mergeCell ref="BB3:BC4"/>
    <mergeCell ref="BD3:BE4"/>
    <mergeCell ref="A5:A6"/>
    <mergeCell ref="B5:E6"/>
    <mergeCell ref="J5:M6"/>
    <mergeCell ref="AP5:AQ6"/>
    <mergeCell ref="AR5:AS6"/>
    <mergeCell ref="AT5:AU6"/>
    <mergeCell ref="AT7:AU8"/>
    <mergeCell ref="AV7:AW8"/>
    <mergeCell ref="AX7:AY8"/>
    <mergeCell ref="AZ7:BA8"/>
    <mergeCell ref="BB7:BC8"/>
    <mergeCell ref="BD7:BE8"/>
    <mergeCell ref="AV5:AW6"/>
    <mergeCell ref="AX5:AY6"/>
    <mergeCell ref="AZ5:BA6"/>
    <mergeCell ref="A3:A4"/>
    <mergeCell ref="B3:E4"/>
    <mergeCell ref="F3:I4"/>
    <mergeCell ref="AP3:AQ4"/>
    <mergeCell ref="AR3:AS4"/>
    <mergeCell ref="AT3:AU4"/>
    <mergeCell ref="AV3:AW4"/>
    <mergeCell ref="AL2:AO2"/>
    <mergeCell ref="AP2:AQ2"/>
    <mergeCell ref="AR2:AS2"/>
    <mergeCell ref="AT2:AU2"/>
    <mergeCell ref="AV2:AW2"/>
    <mergeCell ref="A1:BE1"/>
    <mergeCell ref="A2:E2"/>
    <mergeCell ref="F2:I2"/>
    <mergeCell ref="J2:M2"/>
    <mergeCell ref="N2:Q2"/>
    <mergeCell ref="R2:U2"/>
    <mergeCell ref="V2:Y2"/>
    <mergeCell ref="Z2:AC2"/>
    <mergeCell ref="AD2:AG2"/>
    <mergeCell ref="AH2:AK2"/>
    <mergeCell ref="AZ2:BA2"/>
    <mergeCell ref="BB2:BC2"/>
    <mergeCell ref="BD2:BE2"/>
    <mergeCell ref="AX2:AY2"/>
  </mergeCells>
  <phoneticPr fontId="1"/>
  <dataValidations disablePrompts="1" count="1">
    <dataValidation type="list" allowBlank="1" showInputMessage="1" showErrorMessage="1" sqref="J3:J4 Z15:Z20 AH3:AH16 J7:J20 Z3:Z12 AD17:AD20 AL3:AL18 AD3:AD14 R11:R20 V3:V10 AH19:AH20 N3:N6 V13:V20 N9:N20 R3:R8 F5:F20">
      <formula1>$E$36:$G$36</formula1>
    </dataValidation>
  </dataValidations>
  <printOptions verticalCentered="1"/>
  <pageMargins left="0" right="0" top="0.35433070866141736" bottom="0.35433070866141736" header="0.31496062992125984" footer="0.31496062992125984"/>
  <pageSetup paperSize="9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6"/>
  <sheetViews>
    <sheetView zoomScaleNormal="100" workbookViewId="0">
      <selection activeCell="L27" sqref="L27"/>
    </sheetView>
  </sheetViews>
  <sheetFormatPr defaultRowHeight="13.5"/>
  <cols>
    <col min="1" max="1" width="2.625" style="1" customWidth="1"/>
    <col min="2" max="5" width="3" style="1" customWidth="1"/>
    <col min="6" max="58" width="2.625" style="1" customWidth="1"/>
    <col min="59" max="59" width="5.625" style="1" customWidth="1"/>
    <col min="60" max="67" width="2.625" style="1" customWidth="1"/>
    <col min="68" max="16384" width="9" style="1"/>
  </cols>
  <sheetData>
    <row r="1" spans="1:59" ht="25.5" customHeight="1">
      <c r="A1" s="76" t="s">
        <v>51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</row>
    <row r="2" spans="1:59">
      <c r="A2" s="52" t="s">
        <v>12</v>
      </c>
      <c r="B2" s="52"/>
      <c r="C2" s="52"/>
      <c r="D2" s="52"/>
      <c r="E2" s="52"/>
      <c r="F2" s="53" t="str">
        <f>B3</f>
        <v>スポルティフ秋田</v>
      </c>
      <c r="G2" s="53"/>
      <c r="H2" s="53"/>
      <c r="I2" s="53"/>
      <c r="J2" s="53" t="str">
        <f>B5</f>
        <v>ＦＣあきた</v>
      </c>
      <c r="K2" s="53"/>
      <c r="L2" s="53"/>
      <c r="M2" s="53"/>
      <c r="N2" s="53" t="str">
        <f>B7</f>
        <v>ＢＴＯ・鹿角ＦＣ</v>
      </c>
      <c r="O2" s="53"/>
      <c r="P2" s="53"/>
      <c r="Q2" s="53"/>
      <c r="R2" s="53" t="str">
        <f>B9</f>
        <v>湯沢ＦＣ</v>
      </c>
      <c r="S2" s="53"/>
      <c r="T2" s="53"/>
      <c r="U2" s="53"/>
      <c r="V2" s="53" t="str">
        <f>B11</f>
        <v>十文字ＦＣ</v>
      </c>
      <c r="W2" s="53"/>
      <c r="X2" s="53"/>
      <c r="Y2" s="53"/>
      <c r="Z2" s="53" t="str">
        <f>B13</f>
        <v>神岡ＦＣ</v>
      </c>
      <c r="AA2" s="53"/>
      <c r="AB2" s="53"/>
      <c r="AC2" s="53"/>
      <c r="AD2" s="53" t="str">
        <f>B15</f>
        <v>山王中</v>
      </c>
      <c r="AE2" s="53"/>
      <c r="AF2" s="53"/>
      <c r="AG2" s="53"/>
      <c r="AH2" s="53" t="str">
        <f>B17</f>
        <v>御野場中</v>
      </c>
      <c r="AI2" s="53"/>
      <c r="AJ2" s="53"/>
      <c r="AK2" s="53"/>
      <c r="AL2" s="80" t="str">
        <f>B19</f>
        <v>ＡＳブリージョ</v>
      </c>
      <c r="AM2" s="80"/>
      <c r="AN2" s="80"/>
      <c r="AO2" s="80"/>
      <c r="AP2" s="53" t="s">
        <v>2</v>
      </c>
      <c r="AQ2" s="53"/>
      <c r="AR2" s="53" t="s">
        <v>3</v>
      </c>
      <c r="AS2" s="53"/>
      <c r="AT2" s="53" t="s">
        <v>4</v>
      </c>
      <c r="AU2" s="53"/>
      <c r="AV2" s="73" t="s">
        <v>5</v>
      </c>
      <c r="AW2" s="73"/>
      <c r="AX2" s="53" t="s">
        <v>6</v>
      </c>
      <c r="AY2" s="53"/>
      <c r="AZ2" s="53" t="s">
        <v>7</v>
      </c>
      <c r="BA2" s="53"/>
      <c r="BB2" s="53" t="s">
        <v>8</v>
      </c>
      <c r="BC2" s="53"/>
      <c r="BD2" s="73" t="s">
        <v>9</v>
      </c>
      <c r="BE2" s="73"/>
    </row>
    <row r="3" spans="1:59" ht="21" customHeight="1">
      <c r="A3" s="52">
        <v>1</v>
      </c>
      <c r="B3" s="54" t="s">
        <v>90</v>
      </c>
      <c r="C3" s="54"/>
      <c r="D3" s="54"/>
      <c r="E3" s="54"/>
      <c r="F3" s="56"/>
      <c r="G3" s="57"/>
      <c r="H3" s="57"/>
      <c r="I3" s="58"/>
      <c r="J3" s="14"/>
      <c r="K3" s="15"/>
      <c r="L3" s="16"/>
      <c r="M3" s="17"/>
      <c r="N3" s="14"/>
      <c r="O3" s="15"/>
      <c r="P3" s="16"/>
      <c r="Q3" s="17"/>
      <c r="R3" s="14"/>
      <c r="S3" s="15"/>
      <c r="T3" s="16"/>
      <c r="U3" s="17"/>
      <c r="V3" s="14"/>
      <c r="W3" s="15"/>
      <c r="X3" s="16"/>
      <c r="Y3" s="17"/>
      <c r="Z3" s="14"/>
      <c r="AA3" s="15"/>
      <c r="AB3" s="16"/>
      <c r="AC3" s="17"/>
      <c r="AD3" s="14"/>
      <c r="AE3" s="15"/>
      <c r="AF3" s="16"/>
      <c r="AG3" s="17"/>
      <c r="AH3" s="14"/>
      <c r="AI3" s="15"/>
      <c r="AJ3" s="16"/>
      <c r="AK3" s="17"/>
      <c r="AL3" s="14"/>
      <c r="AM3" s="15"/>
      <c r="AN3" s="16"/>
      <c r="AO3" s="17"/>
      <c r="AP3" s="71">
        <f>COUNTIF(F3:AO4,"〇")</f>
        <v>0</v>
      </c>
      <c r="AQ3" s="71"/>
      <c r="AR3" s="71">
        <f>COUNTIF(F3:AO4,"△")</f>
        <v>0</v>
      </c>
      <c r="AS3" s="71"/>
      <c r="AT3" s="71">
        <f>COUNTIF(F3:AO4,"●")</f>
        <v>0</v>
      </c>
      <c r="AU3" s="71"/>
      <c r="AV3" s="74">
        <f>AP3*3+AR3</f>
        <v>0</v>
      </c>
      <c r="AW3" s="74"/>
      <c r="AX3" s="71">
        <f>AM3+AM4+AI3+AI4+AE3+AE4+AA3+AA4+W3+W4+S3+S4+O3+O4+K3+K4</f>
        <v>0</v>
      </c>
      <c r="AY3" s="71"/>
      <c r="AZ3" s="71">
        <f>AO3+AO4+AK3+AK4+AG3+AG4+AC3+AC4+Y3+Y4+U3+U4+Q3+Q4+M3+M4</f>
        <v>0</v>
      </c>
      <c r="BA3" s="71"/>
      <c r="BB3" s="75">
        <f>AX3-AZ3</f>
        <v>0</v>
      </c>
      <c r="BC3" s="75"/>
      <c r="BD3" s="74">
        <f>RANK(BG4,$BG$4:$BG$20)</f>
        <v>1</v>
      </c>
      <c r="BE3" s="74"/>
    </row>
    <row r="4" spans="1:59" ht="21" customHeight="1">
      <c r="A4" s="52"/>
      <c r="B4" s="54"/>
      <c r="C4" s="54"/>
      <c r="D4" s="54"/>
      <c r="E4" s="54"/>
      <c r="F4" s="59"/>
      <c r="G4" s="60"/>
      <c r="H4" s="60"/>
      <c r="I4" s="61"/>
      <c r="J4" s="18"/>
      <c r="K4" s="19"/>
      <c r="L4" s="20"/>
      <c r="M4" s="21"/>
      <c r="N4" s="18"/>
      <c r="O4" s="19"/>
      <c r="P4" s="20"/>
      <c r="Q4" s="21"/>
      <c r="R4" s="18"/>
      <c r="S4" s="19"/>
      <c r="T4" s="20"/>
      <c r="U4" s="21"/>
      <c r="V4" s="18"/>
      <c r="W4" s="19"/>
      <c r="X4" s="20"/>
      <c r="Y4" s="21"/>
      <c r="Z4" s="18"/>
      <c r="AA4" s="19"/>
      <c r="AB4" s="20"/>
      <c r="AC4" s="21"/>
      <c r="AD4" s="18"/>
      <c r="AE4" s="19"/>
      <c r="AF4" s="20"/>
      <c r="AG4" s="21"/>
      <c r="AH4" s="18"/>
      <c r="AI4" s="19"/>
      <c r="AJ4" s="20"/>
      <c r="AK4" s="21"/>
      <c r="AL4" s="18"/>
      <c r="AM4" s="19"/>
      <c r="AN4" s="20"/>
      <c r="AO4" s="21"/>
      <c r="AP4" s="71"/>
      <c r="AQ4" s="71"/>
      <c r="AR4" s="71"/>
      <c r="AS4" s="71"/>
      <c r="AT4" s="71"/>
      <c r="AU4" s="71"/>
      <c r="AV4" s="74"/>
      <c r="AW4" s="74"/>
      <c r="AX4" s="71"/>
      <c r="AY4" s="71"/>
      <c r="AZ4" s="71"/>
      <c r="BA4" s="71"/>
      <c r="BB4" s="75"/>
      <c r="BC4" s="75"/>
      <c r="BD4" s="74"/>
      <c r="BE4" s="74"/>
      <c r="BG4" s="13">
        <f>AV3+BB3*0.01+AX3*0.001</f>
        <v>0</v>
      </c>
    </row>
    <row r="5" spans="1:59" ht="21" customHeight="1">
      <c r="A5" s="52">
        <v>2</v>
      </c>
      <c r="B5" s="54" t="s">
        <v>95</v>
      </c>
      <c r="C5" s="54"/>
      <c r="D5" s="54"/>
      <c r="E5" s="54"/>
      <c r="F5" s="14"/>
      <c r="G5" s="22"/>
      <c r="H5" s="23"/>
      <c r="I5" s="24"/>
      <c r="J5" s="56"/>
      <c r="K5" s="57"/>
      <c r="L5" s="57"/>
      <c r="M5" s="58"/>
      <c r="N5" s="14"/>
      <c r="O5" s="22"/>
      <c r="P5" s="23"/>
      <c r="Q5" s="24"/>
      <c r="R5" s="14"/>
      <c r="S5" s="22"/>
      <c r="T5" s="23"/>
      <c r="U5" s="24"/>
      <c r="V5" s="14"/>
      <c r="W5" s="22"/>
      <c r="X5" s="23"/>
      <c r="Y5" s="24"/>
      <c r="Z5" s="14"/>
      <c r="AA5" s="22"/>
      <c r="AB5" s="23"/>
      <c r="AC5" s="24"/>
      <c r="AD5" s="14"/>
      <c r="AE5" s="22"/>
      <c r="AF5" s="23"/>
      <c r="AG5" s="24"/>
      <c r="AH5" s="14"/>
      <c r="AI5" s="22"/>
      <c r="AJ5" s="23"/>
      <c r="AK5" s="24"/>
      <c r="AL5" s="14"/>
      <c r="AM5" s="22"/>
      <c r="AN5" s="23"/>
      <c r="AO5" s="24"/>
      <c r="AP5" s="71">
        <f>COUNTIF(F5:AO6,"〇")</f>
        <v>0</v>
      </c>
      <c r="AQ5" s="71"/>
      <c r="AR5" s="71">
        <f>COUNTIF(F5:AO6,"△")</f>
        <v>0</v>
      </c>
      <c r="AS5" s="71"/>
      <c r="AT5" s="71">
        <f>COUNTIF(F5:AO6,"●")</f>
        <v>0</v>
      </c>
      <c r="AU5" s="71"/>
      <c r="AV5" s="74">
        <f t="shared" ref="AV5" si="0">AP5*3+AR5</f>
        <v>0</v>
      </c>
      <c r="AW5" s="74"/>
      <c r="AX5" s="71">
        <f>AM5+AM6+AI5+AI6+AE5+AE6+AA5+AA6+W5+W6+S5+S6+O5+O6+G5+G6</f>
        <v>0</v>
      </c>
      <c r="AY5" s="71"/>
      <c r="AZ5" s="71">
        <f>AO5+AO6+AK5+AK6+AG5+AG6+AC5+AC6+Y5+Y6+U5+U6+Q5+Q6+I5+I6</f>
        <v>0</v>
      </c>
      <c r="BA5" s="71"/>
      <c r="BB5" s="75">
        <f t="shared" ref="BB5" si="1">AX5-AZ5</f>
        <v>0</v>
      </c>
      <c r="BC5" s="75"/>
      <c r="BD5" s="74">
        <f>RANK(BG6,$BG$4:$BG$20)</f>
        <v>1</v>
      </c>
      <c r="BE5" s="74"/>
    </row>
    <row r="6" spans="1:59" ht="21" customHeight="1">
      <c r="A6" s="52"/>
      <c r="B6" s="54"/>
      <c r="C6" s="54"/>
      <c r="D6" s="54"/>
      <c r="E6" s="54"/>
      <c r="F6" s="18"/>
      <c r="G6" s="19"/>
      <c r="H6" s="20"/>
      <c r="I6" s="21"/>
      <c r="J6" s="59"/>
      <c r="K6" s="60"/>
      <c r="L6" s="60"/>
      <c r="M6" s="61"/>
      <c r="N6" s="18"/>
      <c r="O6" s="19"/>
      <c r="P6" s="20"/>
      <c r="Q6" s="21"/>
      <c r="R6" s="18"/>
      <c r="S6" s="19"/>
      <c r="T6" s="20"/>
      <c r="U6" s="21"/>
      <c r="V6" s="18"/>
      <c r="W6" s="19"/>
      <c r="X6" s="20"/>
      <c r="Y6" s="21"/>
      <c r="Z6" s="18"/>
      <c r="AA6" s="19"/>
      <c r="AB6" s="20"/>
      <c r="AC6" s="21"/>
      <c r="AD6" s="18"/>
      <c r="AE6" s="19"/>
      <c r="AF6" s="20"/>
      <c r="AG6" s="21"/>
      <c r="AH6" s="18"/>
      <c r="AI6" s="19"/>
      <c r="AJ6" s="20"/>
      <c r="AK6" s="21"/>
      <c r="AL6" s="18"/>
      <c r="AM6" s="19"/>
      <c r="AN6" s="20"/>
      <c r="AO6" s="21"/>
      <c r="AP6" s="71"/>
      <c r="AQ6" s="71"/>
      <c r="AR6" s="71"/>
      <c r="AS6" s="71"/>
      <c r="AT6" s="71"/>
      <c r="AU6" s="71"/>
      <c r="AV6" s="74"/>
      <c r="AW6" s="74"/>
      <c r="AX6" s="71"/>
      <c r="AY6" s="71"/>
      <c r="AZ6" s="71"/>
      <c r="BA6" s="71"/>
      <c r="BB6" s="75"/>
      <c r="BC6" s="75"/>
      <c r="BD6" s="74"/>
      <c r="BE6" s="74"/>
      <c r="BG6" s="13">
        <f>AV5+BB5*0.01+AX5*0.001</f>
        <v>0</v>
      </c>
    </row>
    <row r="7" spans="1:59" ht="21" customHeight="1">
      <c r="A7" s="52">
        <v>3</v>
      </c>
      <c r="B7" s="54" t="s">
        <v>23</v>
      </c>
      <c r="C7" s="54"/>
      <c r="D7" s="54"/>
      <c r="E7" s="54"/>
      <c r="F7" s="14"/>
      <c r="G7" s="22"/>
      <c r="H7" s="23"/>
      <c r="I7" s="24"/>
      <c r="J7" s="14"/>
      <c r="K7" s="22"/>
      <c r="L7" s="23"/>
      <c r="M7" s="24"/>
      <c r="N7" s="62"/>
      <c r="O7" s="63"/>
      <c r="P7" s="63"/>
      <c r="Q7" s="64"/>
      <c r="R7" s="14"/>
      <c r="S7" s="22"/>
      <c r="T7" s="23"/>
      <c r="U7" s="24"/>
      <c r="V7" s="14"/>
      <c r="W7" s="22"/>
      <c r="X7" s="23"/>
      <c r="Y7" s="24"/>
      <c r="Z7" s="14"/>
      <c r="AA7" s="22"/>
      <c r="AB7" s="23"/>
      <c r="AC7" s="24"/>
      <c r="AD7" s="14"/>
      <c r="AE7" s="22"/>
      <c r="AF7" s="23"/>
      <c r="AG7" s="24"/>
      <c r="AH7" s="14"/>
      <c r="AI7" s="22"/>
      <c r="AJ7" s="23"/>
      <c r="AK7" s="24"/>
      <c r="AL7" s="14"/>
      <c r="AM7" s="22"/>
      <c r="AN7" s="23"/>
      <c r="AO7" s="24"/>
      <c r="AP7" s="71">
        <f>COUNTIF(F7:AO8,"〇")</f>
        <v>0</v>
      </c>
      <c r="AQ7" s="71"/>
      <c r="AR7" s="71">
        <f>COUNTIF(F7:AO8,"△")</f>
        <v>0</v>
      </c>
      <c r="AS7" s="71"/>
      <c r="AT7" s="71">
        <f>COUNTIF(F7:AO8,"●")</f>
        <v>0</v>
      </c>
      <c r="AU7" s="71"/>
      <c r="AV7" s="74">
        <f t="shared" ref="AV7" si="2">AP7*3+AR7</f>
        <v>0</v>
      </c>
      <c r="AW7" s="74"/>
      <c r="AX7" s="71">
        <f>AM7+AM8+AI7+AI8+AE7+AE8+AA7+AA8+W7+W8+S7+S8+K7+K8+G7+G8</f>
        <v>0</v>
      </c>
      <c r="AY7" s="71"/>
      <c r="AZ7" s="71">
        <f>AO7+AO8+AK7+AK8+AG7+AG8+AC7+AC8+Y7+Y8+U7+U8+M7+M8+I7+I8</f>
        <v>0</v>
      </c>
      <c r="BA7" s="71"/>
      <c r="BB7" s="75">
        <f t="shared" ref="BB7" si="3">AX7-AZ7</f>
        <v>0</v>
      </c>
      <c r="BC7" s="75"/>
      <c r="BD7" s="74">
        <f>RANK(BG8,$BG$4:$BG$20)</f>
        <v>1</v>
      </c>
      <c r="BE7" s="74"/>
    </row>
    <row r="8" spans="1:59" ht="21" customHeight="1">
      <c r="A8" s="52"/>
      <c r="B8" s="54"/>
      <c r="C8" s="54"/>
      <c r="D8" s="54"/>
      <c r="E8" s="54"/>
      <c r="F8" s="18"/>
      <c r="G8" s="19"/>
      <c r="H8" s="20"/>
      <c r="I8" s="21"/>
      <c r="J8" s="18"/>
      <c r="K8" s="19"/>
      <c r="L8" s="20"/>
      <c r="M8" s="21"/>
      <c r="N8" s="59"/>
      <c r="O8" s="60"/>
      <c r="P8" s="60"/>
      <c r="Q8" s="61"/>
      <c r="R8" s="18"/>
      <c r="S8" s="19"/>
      <c r="T8" s="20"/>
      <c r="U8" s="21"/>
      <c r="V8" s="18"/>
      <c r="W8" s="19"/>
      <c r="X8" s="20"/>
      <c r="Y8" s="21"/>
      <c r="Z8" s="18"/>
      <c r="AA8" s="19"/>
      <c r="AB8" s="20"/>
      <c r="AC8" s="21"/>
      <c r="AD8" s="18"/>
      <c r="AE8" s="19"/>
      <c r="AF8" s="20"/>
      <c r="AG8" s="21"/>
      <c r="AH8" s="18"/>
      <c r="AI8" s="19"/>
      <c r="AJ8" s="20"/>
      <c r="AK8" s="21"/>
      <c r="AL8" s="18"/>
      <c r="AM8" s="19"/>
      <c r="AN8" s="20"/>
      <c r="AO8" s="21"/>
      <c r="AP8" s="71"/>
      <c r="AQ8" s="71"/>
      <c r="AR8" s="71"/>
      <c r="AS8" s="71"/>
      <c r="AT8" s="71"/>
      <c r="AU8" s="71"/>
      <c r="AV8" s="74"/>
      <c r="AW8" s="74"/>
      <c r="AX8" s="71"/>
      <c r="AY8" s="71"/>
      <c r="AZ8" s="71"/>
      <c r="BA8" s="71"/>
      <c r="BB8" s="75"/>
      <c r="BC8" s="75"/>
      <c r="BD8" s="74"/>
      <c r="BE8" s="74"/>
      <c r="BG8" s="13">
        <f t="shared" ref="BG8" si="4">AV7+BB7*0.01+AX7*0.001</f>
        <v>0</v>
      </c>
    </row>
    <row r="9" spans="1:59" ht="21" customHeight="1">
      <c r="A9" s="52">
        <v>4</v>
      </c>
      <c r="B9" s="54" t="s">
        <v>73</v>
      </c>
      <c r="C9" s="54"/>
      <c r="D9" s="54"/>
      <c r="E9" s="54"/>
      <c r="F9" s="14"/>
      <c r="G9" s="22"/>
      <c r="H9" s="23"/>
      <c r="I9" s="24"/>
      <c r="J9" s="14"/>
      <c r="K9" s="22"/>
      <c r="L9" s="23"/>
      <c r="M9" s="24"/>
      <c r="N9" s="14"/>
      <c r="O9" s="22"/>
      <c r="P9" s="23"/>
      <c r="Q9" s="24"/>
      <c r="R9" s="62"/>
      <c r="S9" s="63"/>
      <c r="T9" s="63"/>
      <c r="U9" s="64"/>
      <c r="V9" s="14"/>
      <c r="W9" s="22"/>
      <c r="X9" s="23"/>
      <c r="Y9" s="24"/>
      <c r="Z9" s="14"/>
      <c r="AA9" s="22"/>
      <c r="AB9" s="23"/>
      <c r="AC9" s="24"/>
      <c r="AD9" s="14"/>
      <c r="AE9" s="22"/>
      <c r="AF9" s="23"/>
      <c r="AG9" s="24"/>
      <c r="AH9" s="14"/>
      <c r="AI9" s="22"/>
      <c r="AJ9" s="23"/>
      <c r="AK9" s="24"/>
      <c r="AL9" s="14"/>
      <c r="AM9" s="22"/>
      <c r="AN9" s="23"/>
      <c r="AO9" s="24"/>
      <c r="AP9" s="71">
        <f>COUNTIF(F9:AO10,"〇")</f>
        <v>0</v>
      </c>
      <c r="AQ9" s="71"/>
      <c r="AR9" s="71">
        <f>COUNTIF(F9:AO10,"△")</f>
        <v>0</v>
      </c>
      <c r="AS9" s="71"/>
      <c r="AT9" s="71">
        <f>COUNTIF(F9:AO10,"●")</f>
        <v>0</v>
      </c>
      <c r="AU9" s="71"/>
      <c r="AV9" s="74">
        <f t="shared" ref="AV9" si="5">AP9*3+AR9</f>
        <v>0</v>
      </c>
      <c r="AW9" s="74"/>
      <c r="AX9" s="71">
        <f>AM9+AM10+AI9+AI10+AE9+AE10+AA9+AA10+W9+W10+O9+O10+K9+K10+G9+G10</f>
        <v>0</v>
      </c>
      <c r="AY9" s="71"/>
      <c r="AZ9" s="71">
        <f>AO9+AO10+AK9+AK10+AG9+AG10+AC9+AC10+Y9+Y10+Q9+Q10+M9+M10+I9+I10</f>
        <v>0</v>
      </c>
      <c r="BA9" s="71"/>
      <c r="BB9" s="75">
        <f t="shared" ref="BB9" si="6">AX9-AZ9</f>
        <v>0</v>
      </c>
      <c r="BC9" s="75"/>
      <c r="BD9" s="74">
        <f>RANK(BG10,$BG$4:$BG$20)</f>
        <v>1</v>
      </c>
      <c r="BE9" s="74"/>
    </row>
    <row r="10" spans="1:59" ht="21" customHeight="1">
      <c r="A10" s="52"/>
      <c r="B10" s="54"/>
      <c r="C10" s="54"/>
      <c r="D10" s="54"/>
      <c r="E10" s="54"/>
      <c r="F10" s="18"/>
      <c r="G10" s="19"/>
      <c r="H10" s="20"/>
      <c r="I10" s="21"/>
      <c r="J10" s="18"/>
      <c r="K10" s="19"/>
      <c r="L10" s="20"/>
      <c r="M10" s="21"/>
      <c r="N10" s="18"/>
      <c r="O10" s="19"/>
      <c r="P10" s="20"/>
      <c r="Q10" s="21"/>
      <c r="R10" s="59"/>
      <c r="S10" s="60"/>
      <c r="T10" s="60"/>
      <c r="U10" s="61"/>
      <c r="V10" s="18"/>
      <c r="W10" s="19"/>
      <c r="X10" s="20"/>
      <c r="Y10" s="21"/>
      <c r="Z10" s="18"/>
      <c r="AA10" s="19"/>
      <c r="AB10" s="20"/>
      <c r="AC10" s="21"/>
      <c r="AD10" s="18"/>
      <c r="AE10" s="19"/>
      <c r="AF10" s="20"/>
      <c r="AG10" s="21"/>
      <c r="AH10" s="18"/>
      <c r="AI10" s="19"/>
      <c r="AJ10" s="20"/>
      <c r="AK10" s="21"/>
      <c r="AL10" s="18"/>
      <c r="AM10" s="19"/>
      <c r="AN10" s="20"/>
      <c r="AO10" s="21"/>
      <c r="AP10" s="71"/>
      <c r="AQ10" s="71"/>
      <c r="AR10" s="71"/>
      <c r="AS10" s="71"/>
      <c r="AT10" s="71"/>
      <c r="AU10" s="71"/>
      <c r="AV10" s="74"/>
      <c r="AW10" s="74"/>
      <c r="AX10" s="71"/>
      <c r="AY10" s="71"/>
      <c r="AZ10" s="71"/>
      <c r="BA10" s="71"/>
      <c r="BB10" s="75"/>
      <c r="BC10" s="75"/>
      <c r="BD10" s="74"/>
      <c r="BE10" s="74"/>
      <c r="BG10" s="13">
        <f t="shared" ref="BG10" si="7">AV9+BB9*0.01+AX9*0.001</f>
        <v>0</v>
      </c>
    </row>
    <row r="11" spans="1:59" ht="21" customHeight="1">
      <c r="A11" s="52">
        <v>5</v>
      </c>
      <c r="B11" s="54" t="s">
        <v>72</v>
      </c>
      <c r="C11" s="54"/>
      <c r="D11" s="54"/>
      <c r="E11" s="54"/>
      <c r="F11" s="14"/>
      <c r="G11" s="22"/>
      <c r="H11" s="23"/>
      <c r="I11" s="24"/>
      <c r="J11" s="14"/>
      <c r="K11" s="22"/>
      <c r="L11" s="23"/>
      <c r="M11" s="24"/>
      <c r="N11" s="14"/>
      <c r="O11" s="22"/>
      <c r="P11" s="23"/>
      <c r="Q11" s="24"/>
      <c r="R11" s="14"/>
      <c r="S11" s="22"/>
      <c r="T11" s="23"/>
      <c r="U11" s="24"/>
      <c r="V11" s="62"/>
      <c r="W11" s="63"/>
      <c r="X11" s="63"/>
      <c r="Y11" s="64"/>
      <c r="Z11" s="14"/>
      <c r="AA11" s="22"/>
      <c r="AB11" s="23"/>
      <c r="AC11" s="24"/>
      <c r="AD11" s="14"/>
      <c r="AE11" s="22"/>
      <c r="AF11" s="23"/>
      <c r="AG11" s="24"/>
      <c r="AH11" s="14"/>
      <c r="AI11" s="22"/>
      <c r="AJ11" s="23"/>
      <c r="AK11" s="24"/>
      <c r="AL11" s="14"/>
      <c r="AM11" s="22"/>
      <c r="AN11" s="23"/>
      <c r="AO11" s="24"/>
      <c r="AP11" s="71">
        <f>COUNTIF(F11:AO12,"〇")</f>
        <v>0</v>
      </c>
      <c r="AQ11" s="71"/>
      <c r="AR11" s="71">
        <f>COUNTIF(F11:AO12,"△")</f>
        <v>0</v>
      </c>
      <c r="AS11" s="71"/>
      <c r="AT11" s="71">
        <f>COUNTIF(F11:AO12,"●")</f>
        <v>0</v>
      </c>
      <c r="AU11" s="71"/>
      <c r="AV11" s="74">
        <f t="shared" ref="AV11" si="8">AP11*3+AR11</f>
        <v>0</v>
      </c>
      <c r="AW11" s="74"/>
      <c r="AX11" s="71">
        <f>AM11+AM12+AI11+AI12+AE11+AE12+AA11+AA12+S11+S12+O11+O12+K11+K12+G11+G12</f>
        <v>0</v>
      </c>
      <c r="AY11" s="71"/>
      <c r="AZ11" s="71">
        <f>AO11+AO12+AK11+AK12+AG11+AG12+AC11+AC12+U11+U12+Q11+Q12+M11+M12+I11+I12</f>
        <v>0</v>
      </c>
      <c r="BA11" s="71"/>
      <c r="BB11" s="75">
        <f t="shared" ref="BB11" si="9">AX11-AZ11</f>
        <v>0</v>
      </c>
      <c r="BC11" s="75"/>
      <c r="BD11" s="74">
        <f>RANK(BG12,$BG$4:$BG$20)</f>
        <v>1</v>
      </c>
      <c r="BE11" s="74"/>
    </row>
    <row r="12" spans="1:59" ht="21" customHeight="1">
      <c r="A12" s="52"/>
      <c r="B12" s="54"/>
      <c r="C12" s="54"/>
      <c r="D12" s="54"/>
      <c r="E12" s="54"/>
      <c r="F12" s="18"/>
      <c r="G12" s="19"/>
      <c r="H12" s="20"/>
      <c r="I12" s="21"/>
      <c r="J12" s="18"/>
      <c r="K12" s="19"/>
      <c r="L12" s="20"/>
      <c r="M12" s="21"/>
      <c r="N12" s="18"/>
      <c r="O12" s="19"/>
      <c r="P12" s="20"/>
      <c r="Q12" s="21"/>
      <c r="R12" s="18"/>
      <c r="S12" s="19"/>
      <c r="T12" s="20"/>
      <c r="U12" s="21"/>
      <c r="V12" s="59"/>
      <c r="W12" s="60"/>
      <c r="X12" s="60"/>
      <c r="Y12" s="61"/>
      <c r="Z12" s="18"/>
      <c r="AA12" s="19"/>
      <c r="AB12" s="20"/>
      <c r="AC12" s="21"/>
      <c r="AD12" s="18"/>
      <c r="AE12" s="19"/>
      <c r="AF12" s="20"/>
      <c r="AG12" s="21"/>
      <c r="AH12" s="18"/>
      <c r="AI12" s="19"/>
      <c r="AJ12" s="20"/>
      <c r="AK12" s="21"/>
      <c r="AL12" s="18"/>
      <c r="AM12" s="19"/>
      <c r="AN12" s="20"/>
      <c r="AO12" s="21"/>
      <c r="AP12" s="71"/>
      <c r="AQ12" s="71"/>
      <c r="AR12" s="71"/>
      <c r="AS12" s="71"/>
      <c r="AT12" s="71"/>
      <c r="AU12" s="71"/>
      <c r="AV12" s="74"/>
      <c r="AW12" s="74"/>
      <c r="AX12" s="71"/>
      <c r="AY12" s="71"/>
      <c r="AZ12" s="71"/>
      <c r="BA12" s="71"/>
      <c r="BB12" s="75"/>
      <c r="BC12" s="75"/>
      <c r="BD12" s="74"/>
      <c r="BE12" s="74"/>
      <c r="BG12" s="13">
        <f t="shared" ref="BG12" si="10">AV11+BB11*0.01+AX11*0.001</f>
        <v>0</v>
      </c>
    </row>
    <row r="13" spans="1:59" ht="21" customHeight="1">
      <c r="A13" s="52">
        <v>6</v>
      </c>
      <c r="B13" s="54" t="s">
        <v>70</v>
      </c>
      <c r="C13" s="54"/>
      <c r="D13" s="54"/>
      <c r="E13" s="54"/>
      <c r="F13" s="14"/>
      <c r="G13" s="22"/>
      <c r="H13" s="23"/>
      <c r="I13" s="24"/>
      <c r="J13" s="14"/>
      <c r="K13" s="22"/>
      <c r="L13" s="23"/>
      <c r="M13" s="24"/>
      <c r="N13" s="14"/>
      <c r="O13" s="22"/>
      <c r="P13" s="23"/>
      <c r="Q13" s="24"/>
      <c r="R13" s="14"/>
      <c r="S13" s="22"/>
      <c r="T13" s="23"/>
      <c r="U13" s="24"/>
      <c r="V13" s="14"/>
      <c r="W13" s="22"/>
      <c r="X13" s="23"/>
      <c r="Y13" s="24"/>
      <c r="Z13" s="62"/>
      <c r="AA13" s="63"/>
      <c r="AB13" s="63"/>
      <c r="AC13" s="64"/>
      <c r="AD13" s="14"/>
      <c r="AE13" s="22"/>
      <c r="AF13" s="23"/>
      <c r="AG13" s="24"/>
      <c r="AH13" s="14"/>
      <c r="AI13" s="22"/>
      <c r="AJ13" s="23"/>
      <c r="AK13" s="24"/>
      <c r="AL13" s="14"/>
      <c r="AM13" s="22"/>
      <c r="AN13" s="23"/>
      <c r="AO13" s="24"/>
      <c r="AP13" s="71">
        <f>COUNTIF(F13:AO14,"〇")</f>
        <v>0</v>
      </c>
      <c r="AQ13" s="71"/>
      <c r="AR13" s="71">
        <f>COUNTIF(F13:AO14,"△")</f>
        <v>0</v>
      </c>
      <c r="AS13" s="71"/>
      <c r="AT13" s="71">
        <f>COUNTIF(F13:AO14,"●")</f>
        <v>0</v>
      </c>
      <c r="AU13" s="71"/>
      <c r="AV13" s="74">
        <f t="shared" ref="AV13" si="11">AP13*3+AR13</f>
        <v>0</v>
      </c>
      <c r="AW13" s="74"/>
      <c r="AX13" s="71">
        <f>AM13+AM14+AI13+AI14+AE13+AE14+W13+W14+S13+S14+O13+O14+K13+K14+G13+G14</f>
        <v>0</v>
      </c>
      <c r="AY13" s="71"/>
      <c r="AZ13" s="71">
        <f>AO13+AO14+AK13+AK14+AG13+AG14+Y13+Y14+U13+U14+Q13+Q14+M13+M14+I13+I14</f>
        <v>0</v>
      </c>
      <c r="BA13" s="71"/>
      <c r="BB13" s="75">
        <f t="shared" ref="BB13" si="12">AX13-AZ13</f>
        <v>0</v>
      </c>
      <c r="BC13" s="75"/>
      <c r="BD13" s="74">
        <f>RANK(BG14,$BG$4:$BG$20)</f>
        <v>1</v>
      </c>
      <c r="BE13" s="74"/>
    </row>
    <row r="14" spans="1:59" ht="21" customHeight="1">
      <c r="A14" s="52"/>
      <c r="B14" s="54"/>
      <c r="C14" s="54"/>
      <c r="D14" s="54"/>
      <c r="E14" s="54"/>
      <c r="F14" s="18"/>
      <c r="G14" s="19"/>
      <c r="H14" s="20"/>
      <c r="I14" s="21"/>
      <c r="J14" s="18"/>
      <c r="K14" s="19"/>
      <c r="L14" s="20"/>
      <c r="M14" s="21"/>
      <c r="N14" s="18"/>
      <c r="O14" s="19"/>
      <c r="P14" s="20"/>
      <c r="Q14" s="21"/>
      <c r="R14" s="18"/>
      <c r="S14" s="19"/>
      <c r="T14" s="20"/>
      <c r="U14" s="21"/>
      <c r="V14" s="18"/>
      <c r="W14" s="19"/>
      <c r="X14" s="20"/>
      <c r="Y14" s="21"/>
      <c r="Z14" s="59"/>
      <c r="AA14" s="60"/>
      <c r="AB14" s="60"/>
      <c r="AC14" s="61"/>
      <c r="AD14" s="18"/>
      <c r="AE14" s="19"/>
      <c r="AF14" s="20"/>
      <c r="AG14" s="21"/>
      <c r="AH14" s="18"/>
      <c r="AI14" s="19"/>
      <c r="AJ14" s="20"/>
      <c r="AK14" s="21"/>
      <c r="AL14" s="18"/>
      <c r="AM14" s="19"/>
      <c r="AN14" s="20"/>
      <c r="AO14" s="21"/>
      <c r="AP14" s="71"/>
      <c r="AQ14" s="71"/>
      <c r="AR14" s="71"/>
      <c r="AS14" s="71"/>
      <c r="AT14" s="71"/>
      <c r="AU14" s="71"/>
      <c r="AV14" s="74"/>
      <c r="AW14" s="74"/>
      <c r="AX14" s="71"/>
      <c r="AY14" s="71"/>
      <c r="AZ14" s="71"/>
      <c r="BA14" s="71"/>
      <c r="BB14" s="75"/>
      <c r="BC14" s="75"/>
      <c r="BD14" s="74"/>
      <c r="BE14" s="74"/>
      <c r="BG14" s="13">
        <f t="shared" ref="BG14" si="13">AV13+BB13*0.01+AX13*0.001</f>
        <v>0</v>
      </c>
    </row>
    <row r="15" spans="1:59" ht="21" customHeight="1">
      <c r="A15" s="52">
        <v>7</v>
      </c>
      <c r="B15" s="54" t="s">
        <v>33</v>
      </c>
      <c r="C15" s="54"/>
      <c r="D15" s="54"/>
      <c r="E15" s="54"/>
      <c r="F15" s="14"/>
      <c r="G15" s="22"/>
      <c r="H15" s="23"/>
      <c r="I15" s="24"/>
      <c r="J15" s="14"/>
      <c r="K15" s="22"/>
      <c r="L15" s="23"/>
      <c r="M15" s="24"/>
      <c r="N15" s="14"/>
      <c r="O15" s="22"/>
      <c r="P15" s="23"/>
      <c r="Q15" s="24"/>
      <c r="R15" s="14"/>
      <c r="S15" s="22"/>
      <c r="T15" s="23"/>
      <c r="U15" s="24"/>
      <c r="V15" s="14"/>
      <c r="W15" s="22"/>
      <c r="X15" s="23"/>
      <c r="Y15" s="24"/>
      <c r="Z15" s="14"/>
      <c r="AA15" s="22"/>
      <c r="AB15" s="23"/>
      <c r="AC15" s="24"/>
      <c r="AD15" s="62"/>
      <c r="AE15" s="63"/>
      <c r="AF15" s="63"/>
      <c r="AG15" s="64"/>
      <c r="AH15" s="14"/>
      <c r="AI15" s="22"/>
      <c r="AJ15" s="23"/>
      <c r="AK15" s="24"/>
      <c r="AL15" s="14"/>
      <c r="AM15" s="22"/>
      <c r="AN15" s="23"/>
      <c r="AO15" s="24"/>
      <c r="AP15" s="71">
        <f>COUNTIF(F15:AO16,"〇")</f>
        <v>0</v>
      </c>
      <c r="AQ15" s="71"/>
      <c r="AR15" s="71">
        <f>COUNTIF(F15:AO16,"△")</f>
        <v>0</v>
      </c>
      <c r="AS15" s="71"/>
      <c r="AT15" s="71">
        <f>COUNTIF(F15:AO16,"●")</f>
        <v>0</v>
      </c>
      <c r="AU15" s="71"/>
      <c r="AV15" s="74">
        <f t="shared" ref="AV15" si="14">AP15*3+AR15</f>
        <v>0</v>
      </c>
      <c r="AW15" s="74"/>
      <c r="AX15" s="71">
        <f>AM15+AM16+AI15+AI16+AA15+AA16+W15+W16+S15+S16+O15+O16+K15+K16+G15+G16</f>
        <v>0</v>
      </c>
      <c r="AY15" s="71"/>
      <c r="AZ15" s="71">
        <f>AO15+AO16+AK15+AK16+AC15+AC16+Y15+Y16+U15+U16+Q15+Q16+M15+M16+I15+I16</f>
        <v>0</v>
      </c>
      <c r="BA15" s="71"/>
      <c r="BB15" s="75">
        <f t="shared" ref="BB15" si="15">AX15-AZ15</f>
        <v>0</v>
      </c>
      <c r="BC15" s="75"/>
      <c r="BD15" s="74">
        <f>RANK(BG16,$BG$4:$BG$20)</f>
        <v>1</v>
      </c>
      <c r="BE15" s="74"/>
    </row>
    <row r="16" spans="1:59" ht="21" customHeight="1">
      <c r="A16" s="52"/>
      <c r="B16" s="54"/>
      <c r="C16" s="54"/>
      <c r="D16" s="54"/>
      <c r="E16" s="54"/>
      <c r="F16" s="18"/>
      <c r="G16" s="19"/>
      <c r="H16" s="20"/>
      <c r="I16" s="21"/>
      <c r="J16" s="18"/>
      <c r="K16" s="19"/>
      <c r="L16" s="20"/>
      <c r="M16" s="21"/>
      <c r="N16" s="18"/>
      <c r="O16" s="19"/>
      <c r="P16" s="20"/>
      <c r="Q16" s="21"/>
      <c r="R16" s="18"/>
      <c r="S16" s="19"/>
      <c r="T16" s="20"/>
      <c r="U16" s="21"/>
      <c r="V16" s="18"/>
      <c r="W16" s="19"/>
      <c r="X16" s="20"/>
      <c r="Y16" s="21"/>
      <c r="Z16" s="18"/>
      <c r="AA16" s="19"/>
      <c r="AB16" s="20"/>
      <c r="AC16" s="21"/>
      <c r="AD16" s="59"/>
      <c r="AE16" s="60"/>
      <c r="AF16" s="60"/>
      <c r="AG16" s="61"/>
      <c r="AH16" s="18"/>
      <c r="AI16" s="19"/>
      <c r="AJ16" s="20"/>
      <c r="AK16" s="21"/>
      <c r="AL16" s="18"/>
      <c r="AM16" s="19"/>
      <c r="AN16" s="20"/>
      <c r="AO16" s="21"/>
      <c r="AP16" s="71"/>
      <c r="AQ16" s="71"/>
      <c r="AR16" s="71"/>
      <c r="AS16" s="71"/>
      <c r="AT16" s="71"/>
      <c r="AU16" s="71"/>
      <c r="AV16" s="74"/>
      <c r="AW16" s="74"/>
      <c r="AX16" s="71"/>
      <c r="AY16" s="71"/>
      <c r="AZ16" s="71"/>
      <c r="BA16" s="71"/>
      <c r="BB16" s="75"/>
      <c r="BC16" s="75"/>
      <c r="BD16" s="74"/>
      <c r="BE16" s="74"/>
      <c r="BG16" s="13">
        <f t="shared" ref="BG16" si="16">AV15+BB15*0.01+AX15*0.001</f>
        <v>0</v>
      </c>
    </row>
    <row r="17" spans="1:59" ht="21" customHeight="1">
      <c r="A17" s="52">
        <v>8</v>
      </c>
      <c r="B17" s="54" t="s">
        <v>78</v>
      </c>
      <c r="C17" s="54"/>
      <c r="D17" s="54"/>
      <c r="E17" s="54"/>
      <c r="F17" s="14"/>
      <c r="G17" s="22"/>
      <c r="H17" s="23"/>
      <c r="I17" s="24"/>
      <c r="J17" s="14"/>
      <c r="K17" s="22"/>
      <c r="L17" s="23"/>
      <c r="M17" s="24"/>
      <c r="N17" s="14"/>
      <c r="O17" s="22"/>
      <c r="P17" s="23"/>
      <c r="Q17" s="24"/>
      <c r="R17" s="14"/>
      <c r="S17" s="22"/>
      <c r="T17" s="23"/>
      <c r="U17" s="24"/>
      <c r="V17" s="14"/>
      <c r="W17" s="22"/>
      <c r="X17" s="23"/>
      <c r="Y17" s="24"/>
      <c r="Z17" s="14"/>
      <c r="AA17" s="22"/>
      <c r="AB17" s="23"/>
      <c r="AC17" s="24"/>
      <c r="AD17" s="14"/>
      <c r="AE17" s="22"/>
      <c r="AF17" s="23"/>
      <c r="AG17" s="24"/>
      <c r="AH17" s="62"/>
      <c r="AI17" s="63"/>
      <c r="AJ17" s="63"/>
      <c r="AK17" s="64"/>
      <c r="AL17" s="14"/>
      <c r="AM17" s="22"/>
      <c r="AN17" s="23"/>
      <c r="AO17" s="24"/>
      <c r="AP17" s="71">
        <f>COUNTIF(F17:AO18,"〇")</f>
        <v>0</v>
      </c>
      <c r="AQ17" s="71"/>
      <c r="AR17" s="71">
        <f>COUNTIF(F17:AO18,"△")</f>
        <v>0</v>
      </c>
      <c r="AS17" s="71"/>
      <c r="AT17" s="71">
        <f>COUNTIF(F17:AO18,"●")</f>
        <v>0</v>
      </c>
      <c r="AU17" s="71"/>
      <c r="AV17" s="74">
        <f t="shared" ref="AV17" si="17">AP17*3+AR17</f>
        <v>0</v>
      </c>
      <c r="AW17" s="74"/>
      <c r="AX17" s="71">
        <f>AM17+AM18+AE17+AE18+AA17+AA18+W17+W18+S17+S18+O17+O18+K17+K18+G17+G18</f>
        <v>0</v>
      </c>
      <c r="AY17" s="71"/>
      <c r="AZ17" s="71">
        <f>AO17+AO18+AG17+AG18+AC17+AC18+Y17+Y18+U17+U18+Q17+Q18+M17+M18+I17+I18</f>
        <v>0</v>
      </c>
      <c r="BA17" s="71"/>
      <c r="BB17" s="75">
        <f t="shared" ref="BB17" si="18">AX17-AZ17</f>
        <v>0</v>
      </c>
      <c r="BC17" s="75"/>
      <c r="BD17" s="74">
        <f>RANK(BG18,$BG$4:$BG$20)</f>
        <v>1</v>
      </c>
      <c r="BE17" s="74"/>
    </row>
    <row r="18" spans="1:59" ht="21" customHeight="1">
      <c r="A18" s="52"/>
      <c r="B18" s="54"/>
      <c r="C18" s="54"/>
      <c r="D18" s="54"/>
      <c r="E18" s="54"/>
      <c r="F18" s="18"/>
      <c r="G18" s="19"/>
      <c r="H18" s="20"/>
      <c r="I18" s="21"/>
      <c r="J18" s="18"/>
      <c r="K18" s="19"/>
      <c r="L18" s="20"/>
      <c r="M18" s="21"/>
      <c r="N18" s="18"/>
      <c r="O18" s="19"/>
      <c r="P18" s="20"/>
      <c r="Q18" s="21"/>
      <c r="R18" s="18"/>
      <c r="S18" s="19"/>
      <c r="T18" s="20"/>
      <c r="U18" s="21"/>
      <c r="V18" s="18"/>
      <c r="W18" s="19"/>
      <c r="X18" s="20"/>
      <c r="Y18" s="21"/>
      <c r="Z18" s="18"/>
      <c r="AA18" s="19"/>
      <c r="AB18" s="20"/>
      <c r="AC18" s="21"/>
      <c r="AD18" s="18"/>
      <c r="AE18" s="19"/>
      <c r="AF18" s="20"/>
      <c r="AG18" s="21"/>
      <c r="AH18" s="59"/>
      <c r="AI18" s="60"/>
      <c r="AJ18" s="60"/>
      <c r="AK18" s="61"/>
      <c r="AL18" s="18"/>
      <c r="AM18" s="19"/>
      <c r="AN18" s="20"/>
      <c r="AO18" s="21"/>
      <c r="AP18" s="71"/>
      <c r="AQ18" s="71"/>
      <c r="AR18" s="71"/>
      <c r="AS18" s="71"/>
      <c r="AT18" s="71"/>
      <c r="AU18" s="71"/>
      <c r="AV18" s="74"/>
      <c r="AW18" s="74"/>
      <c r="AX18" s="71"/>
      <c r="AY18" s="71"/>
      <c r="AZ18" s="71"/>
      <c r="BA18" s="71"/>
      <c r="BB18" s="75"/>
      <c r="BC18" s="75"/>
      <c r="BD18" s="74"/>
      <c r="BE18" s="74"/>
      <c r="BG18" s="13">
        <f t="shared" ref="BG18" si="19">AV17+BB17*0.01+AX17*0.001</f>
        <v>0</v>
      </c>
    </row>
    <row r="19" spans="1:59" ht="21" customHeight="1">
      <c r="A19" s="52">
        <v>9</v>
      </c>
      <c r="B19" s="82" t="s">
        <v>96</v>
      </c>
      <c r="C19" s="82"/>
      <c r="D19" s="82"/>
      <c r="E19" s="82"/>
      <c r="F19" s="14"/>
      <c r="G19" s="22"/>
      <c r="H19" s="23"/>
      <c r="I19" s="24"/>
      <c r="J19" s="14"/>
      <c r="K19" s="22"/>
      <c r="L19" s="23"/>
      <c r="M19" s="24"/>
      <c r="N19" s="14"/>
      <c r="O19" s="22"/>
      <c r="P19" s="23"/>
      <c r="Q19" s="24"/>
      <c r="R19" s="14"/>
      <c r="S19" s="22"/>
      <c r="T19" s="23"/>
      <c r="U19" s="24"/>
      <c r="V19" s="14"/>
      <c r="W19" s="22"/>
      <c r="X19" s="23"/>
      <c r="Y19" s="24"/>
      <c r="Z19" s="14"/>
      <c r="AA19" s="22"/>
      <c r="AB19" s="23"/>
      <c r="AC19" s="24"/>
      <c r="AD19" s="14"/>
      <c r="AE19" s="22"/>
      <c r="AF19" s="23"/>
      <c r="AG19" s="24"/>
      <c r="AH19" s="14"/>
      <c r="AI19" s="22"/>
      <c r="AJ19" s="23"/>
      <c r="AK19" s="24"/>
      <c r="AL19" s="62"/>
      <c r="AM19" s="63"/>
      <c r="AN19" s="63"/>
      <c r="AO19" s="64"/>
      <c r="AP19" s="71">
        <f>COUNTIF(F19:AO20,"〇")</f>
        <v>0</v>
      </c>
      <c r="AQ19" s="71"/>
      <c r="AR19" s="71">
        <f>COUNTIF(F19:AO20,"△")</f>
        <v>0</v>
      </c>
      <c r="AS19" s="71"/>
      <c r="AT19" s="71">
        <f>COUNTIF(F19:AO20,"●")</f>
        <v>0</v>
      </c>
      <c r="AU19" s="71"/>
      <c r="AV19" s="74">
        <f t="shared" ref="AV19" si="20">AP19*3+AR19</f>
        <v>0</v>
      </c>
      <c r="AW19" s="74"/>
      <c r="AX19" s="83">
        <f>AI19+AI20+AE19+AE20+AA19+AA20+W19+W20+S19+S20+O19+O20+K19+K20+G19+G20</f>
        <v>0</v>
      </c>
      <c r="AY19" s="83"/>
      <c r="AZ19" s="83">
        <f>AK19+AK20+AG19+AG20+AC19+AC20+Y19+Y20+U19+U20+Q19+Q20+M19+M20+I19+I20</f>
        <v>0</v>
      </c>
      <c r="BA19" s="83"/>
      <c r="BB19" s="75">
        <f t="shared" ref="BB19" si="21">AX19-AZ19</f>
        <v>0</v>
      </c>
      <c r="BC19" s="75"/>
      <c r="BD19" s="74">
        <f>RANK(BG20,$BG$4:$BG$20)</f>
        <v>1</v>
      </c>
      <c r="BE19" s="74"/>
    </row>
    <row r="20" spans="1:59" ht="21" customHeight="1">
      <c r="A20" s="52"/>
      <c r="B20" s="82"/>
      <c r="C20" s="82"/>
      <c r="D20" s="82"/>
      <c r="E20" s="82"/>
      <c r="F20" s="18"/>
      <c r="G20" s="19"/>
      <c r="H20" s="20"/>
      <c r="I20" s="21"/>
      <c r="J20" s="18"/>
      <c r="K20" s="19"/>
      <c r="L20" s="20"/>
      <c r="M20" s="21"/>
      <c r="N20" s="18"/>
      <c r="O20" s="19"/>
      <c r="P20" s="20"/>
      <c r="Q20" s="21"/>
      <c r="R20" s="18"/>
      <c r="S20" s="19"/>
      <c r="T20" s="20"/>
      <c r="U20" s="21"/>
      <c r="V20" s="18"/>
      <c r="W20" s="19"/>
      <c r="X20" s="20"/>
      <c r="Y20" s="21"/>
      <c r="Z20" s="18"/>
      <c r="AA20" s="19"/>
      <c r="AB20" s="20"/>
      <c r="AC20" s="21"/>
      <c r="AD20" s="18"/>
      <c r="AE20" s="19"/>
      <c r="AF20" s="20"/>
      <c r="AG20" s="21"/>
      <c r="AH20" s="18"/>
      <c r="AI20" s="19"/>
      <c r="AJ20" s="20"/>
      <c r="AK20" s="21"/>
      <c r="AL20" s="59"/>
      <c r="AM20" s="60"/>
      <c r="AN20" s="60"/>
      <c r="AO20" s="61"/>
      <c r="AP20" s="71"/>
      <c r="AQ20" s="71"/>
      <c r="AR20" s="71"/>
      <c r="AS20" s="71"/>
      <c r="AT20" s="71"/>
      <c r="AU20" s="71"/>
      <c r="AV20" s="74"/>
      <c r="AW20" s="74"/>
      <c r="AX20" s="83"/>
      <c r="AY20" s="83"/>
      <c r="AZ20" s="83"/>
      <c r="BA20" s="83"/>
      <c r="BB20" s="75"/>
      <c r="BC20" s="75"/>
      <c r="BD20" s="74"/>
      <c r="BE20" s="74"/>
      <c r="BG20" s="13">
        <f t="shared" ref="BG20" si="22">AV19+BB19*0.01+AX19*0.001</f>
        <v>0</v>
      </c>
    </row>
    <row r="21" spans="1:59">
      <c r="AP21" s="77">
        <f>SUM(AP3:AQ20)</f>
        <v>0</v>
      </c>
      <c r="AQ21" s="77"/>
      <c r="AR21" s="77">
        <f>SUM(AR3:AS20)</f>
        <v>0</v>
      </c>
      <c r="AS21" s="77"/>
      <c r="AT21" s="77">
        <f>SUM(AT3:AU20)</f>
        <v>0</v>
      </c>
      <c r="AU21" s="77"/>
      <c r="AV21" s="77">
        <f>SUM(AV3:AW20)</f>
        <v>0</v>
      </c>
      <c r="AW21" s="77"/>
      <c r="AX21" s="77">
        <f>SUM(AX3:AY20)</f>
        <v>0</v>
      </c>
      <c r="AY21" s="77"/>
      <c r="AZ21" s="77">
        <f>SUM(AZ3:BA20)</f>
        <v>0</v>
      </c>
      <c r="BA21" s="77"/>
      <c r="BB21" s="77">
        <f>SUM(BB3:BC20)</f>
        <v>0</v>
      </c>
      <c r="BC21" s="77"/>
      <c r="BD21" s="77">
        <f t="shared" ref="BD21" si="23">SUM(BD3:BE20)</f>
        <v>9</v>
      </c>
      <c r="BE21" s="77"/>
    </row>
    <row r="36" spans="5:7">
      <c r="E36" s="1" t="s">
        <v>97</v>
      </c>
      <c r="F36" s="1" t="s">
        <v>98</v>
      </c>
      <c r="G36" s="1" t="s">
        <v>99</v>
      </c>
    </row>
  </sheetData>
  <mergeCells count="126">
    <mergeCell ref="AP21:AQ21"/>
    <mergeCell ref="AR21:AS21"/>
    <mergeCell ref="AT21:AU21"/>
    <mergeCell ref="AV21:AW21"/>
    <mergeCell ref="AX21:AY21"/>
    <mergeCell ref="AZ21:BA21"/>
    <mergeCell ref="BB21:BC21"/>
    <mergeCell ref="BD21:BE21"/>
    <mergeCell ref="BB13:BC14"/>
    <mergeCell ref="BD13:BE14"/>
    <mergeCell ref="BB15:BC16"/>
    <mergeCell ref="BD15:BE16"/>
    <mergeCell ref="BB17:BC18"/>
    <mergeCell ref="BD17:BE18"/>
    <mergeCell ref="BB19:BC20"/>
    <mergeCell ref="BD19:BE20"/>
    <mergeCell ref="AP17:AQ18"/>
    <mergeCell ref="AR17:AS18"/>
    <mergeCell ref="AT17:AU18"/>
    <mergeCell ref="AV17:AW18"/>
    <mergeCell ref="AX17:AY18"/>
    <mergeCell ref="AZ17:BA18"/>
    <mergeCell ref="A19:A20"/>
    <mergeCell ref="B19:E20"/>
    <mergeCell ref="AL19:AO20"/>
    <mergeCell ref="AP19:AQ20"/>
    <mergeCell ref="AR19:AS20"/>
    <mergeCell ref="AT19:AU20"/>
    <mergeCell ref="AV19:AW20"/>
    <mergeCell ref="AX19:AY20"/>
    <mergeCell ref="AZ19:BA20"/>
    <mergeCell ref="A17:A18"/>
    <mergeCell ref="B17:E18"/>
    <mergeCell ref="AH17:AK18"/>
    <mergeCell ref="BD3:BE4"/>
    <mergeCell ref="BB5:BC6"/>
    <mergeCell ref="BD5:BE6"/>
    <mergeCell ref="BB7:BC8"/>
    <mergeCell ref="BD7:BE8"/>
    <mergeCell ref="BB9:BC10"/>
    <mergeCell ref="BD9:BE10"/>
    <mergeCell ref="BB11:BC12"/>
    <mergeCell ref="BD11:BE12"/>
    <mergeCell ref="AP15:AQ16"/>
    <mergeCell ref="AR15:AS16"/>
    <mergeCell ref="AT15:AU16"/>
    <mergeCell ref="AV15:AW16"/>
    <mergeCell ref="AX15:AY16"/>
    <mergeCell ref="AZ15:BA16"/>
    <mergeCell ref="AR13:AS14"/>
    <mergeCell ref="AT13:AU14"/>
    <mergeCell ref="AV13:AW14"/>
    <mergeCell ref="AX13:AY14"/>
    <mergeCell ref="AZ13:BA14"/>
    <mergeCell ref="AP13:AQ14"/>
    <mergeCell ref="A15:A16"/>
    <mergeCell ref="B15:E16"/>
    <mergeCell ref="AD15:AG16"/>
    <mergeCell ref="A13:A14"/>
    <mergeCell ref="B13:E14"/>
    <mergeCell ref="Z13:AC14"/>
    <mergeCell ref="AX5:AY6"/>
    <mergeCell ref="AZ5:BA6"/>
    <mergeCell ref="A11:A12"/>
    <mergeCell ref="B11:E12"/>
    <mergeCell ref="V11:Y12"/>
    <mergeCell ref="A9:A10"/>
    <mergeCell ref="B9:E10"/>
    <mergeCell ref="R9:U10"/>
    <mergeCell ref="AP11:AQ12"/>
    <mergeCell ref="AR11:AS12"/>
    <mergeCell ref="AT11:AU12"/>
    <mergeCell ref="AV11:AW12"/>
    <mergeCell ref="AX11:AY12"/>
    <mergeCell ref="AZ11:BA12"/>
    <mergeCell ref="AR9:AS10"/>
    <mergeCell ref="AT9:AU10"/>
    <mergeCell ref="AV9:AW10"/>
    <mergeCell ref="AX9:AY10"/>
    <mergeCell ref="AZ9:BA10"/>
    <mergeCell ref="AP9:AQ10"/>
    <mergeCell ref="A7:A8"/>
    <mergeCell ref="B7:E8"/>
    <mergeCell ref="N7:Q8"/>
    <mergeCell ref="AT3:AU4"/>
    <mergeCell ref="AV3:AW4"/>
    <mergeCell ref="AX3:AY4"/>
    <mergeCell ref="AZ3:BA4"/>
    <mergeCell ref="A5:A6"/>
    <mergeCell ref="B5:E6"/>
    <mergeCell ref="J5:M6"/>
    <mergeCell ref="AP5:AQ6"/>
    <mergeCell ref="AP7:AQ8"/>
    <mergeCell ref="AR7:AS8"/>
    <mergeCell ref="AT7:AU8"/>
    <mergeCell ref="AV7:AW8"/>
    <mergeCell ref="AX7:AY8"/>
    <mergeCell ref="AZ7:BA8"/>
    <mergeCell ref="AR5:AS6"/>
    <mergeCell ref="AT5:AU6"/>
    <mergeCell ref="AV5:AW6"/>
    <mergeCell ref="A3:A4"/>
    <mergeCell ref="B3:E4"/>
    <mergeCell ref="AV2:AW2"/>
    <mergeCell ref="AX2:AY2"/>
    <mergeCell ref="AZ2:BA2"/>
    <mergeCell ref="AT2:AU2"/>
    <mergeCell ref="A1:BE1"/>
    <mergeCell ref="BB2:BC2"/>
    <mergeCell ref="BD2:BE2"/>
    <mergeCell ref="F3:I4"/>
    <mergeCell ref="AP3:AQ4"/>
    <mergeCell ref="AR3:AS4"/>
    <mergeCell ref="AH2:AK2"/>
    <mergeCell ref="AP2:AQ2"/>
    <mergeCell ref="AR2:AS2"/>
    <mergeCell ref="AL2:AO2"/>
    <mergeCell ref="A2:E2"/>
    <mergeCell ref="F2:I2"/>
    <mergeCell ref="J2:M2"/>
    <mergeCell ref="N2:Q2"/>
    <mergeCell ref="R2:U2"/>
    <mergeCell ref="V2:Y2"/>
    <mergeCell ref="Z2:AC2"/>
    <mergeCell ref="AD2:AG2"/>
    <mergeCell ref="BB3:BC4"/>
  </mergeCells>
  <phoneticPr fontId="1"/>
  <dataValidations count="1">
    <dataValidation type="list" allowBlank="1" showInputMessage="1" showErrorMessage="1" sqref="J3:J4 AL3:AL18 F5:F20 AD17:AD20 Z15:Z20 V13:V20 R11:R20 N9:N20 J7:J20 R3:R8 V3:V10 Z3:Z12 AD3:AD14 AH3:AH16 N3:N6 AH19:AH20">
      <formula1>$E$36:$G$36</formula1>
    </dataValidation>
  </dataValidations>
  <printOptions verticalCentered="1"/>
  <pageMargins left="0" right="0" top="0.35433070866141736" bottom="0.35433070866141736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1部</vt:lpstr>
      <vt:lpstr>2部A</vt:lpstr>
      <vt:lpstr>2部B</vt:lpstr>
      <vt:lpstr>3部北</vt:lpstr>
      <vt:lpstr>3部中央</vt:lpstr>
      <vt:lpstr>3部南</vt:lpstr>
      <vt:lpstr>U13</vt:lpstr>
      <vt:lpstr>'1部'!Print_Area</vt:lpstr>
      <vt:lpstr>'2部A'!Print_Area</vt:lpstr>
      <vt:lpstr>'2部B'!Print_Area</vt:lpstr>
      <vt:lpstr>'3部中央'!Print_Area</vt:lpstr>
      <vt:lpstr>'3部南'!Print_Area</vt:lpstr>
      <vt:lpstr>'3部北'!Print_Area</vt:lpstr>
      <vt:lpstr>'U13'!Print_Area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</dc:creator>
  <cp:lastModifiedBy>古仲修</cp:lastModifiedBy>
  <cp:lastPrinted>2015-10-10T10:36:01Z</cp:lastPrinted>
  <dcterms:created xsi:type="dcterms:W3CDTF">2015-04-15T03:30:13Z</dcterms:created>
  <dcterms:modified xsi:type="dcterms:W3CDTF">2016-04-19T15:42:28Z</dcterms:modified>
</cp:coreProperties>
</file>